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3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4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IJN\IJN 2026\"/>
    </mc:Choice>
  </mc:AlternateContent>
  <xr:revisionPtr revIDLastSave="0" documentId="13_ncr:1_{8A46EF3D-D8F1-433C-9BC4-2AD7B1AD5D16}" xr6:coauthVersionLast="47" xr6:coauthVersionMax="47" xr10:uidLastSave="{00000000-0000-0000-0000-000000000000}"/>
  <bookViews>
    <workbookView xWindow="-35010" yWindow="1800" windowWidth="32085" windowHeight="11745" xr2:uid="{00000000-000D-0000-FFFF-FFFF00000000}"/>
  </bookViews>
  <sheets>
    <sheet name="Fiche Inscription" sheetId="16" r:id="rId1"/>
    <sheet name="Entry form" sheetId="13" r:id="rId2"/>
    <sheet name="Anmeldungsformular" sheetId="17" r:id="rId3"/>
    <sheet name="inschrijfformulier" sheetId="18" r:id="rId4"/>
  </sheets>
  <definedNames>
    <definedName name="Night" localSheetId="2">Anmeldungsformular!$I$4:$I$6</definedName>
    <definedName name="Night" localSheetId="3">inschrijfformulier!$I$4:$I$6</definedName>
    <definedName name="Night">'Entry form'!$I$3:$I$5</definedName>
    <definedName name="Nuits" localSheetId="0">'Fiche Inscription'!$I$3:$I$5</definedName>
    <definedName name="OptInscrip" localSheetId="2">Anmeldungsformular!$B$24:$F$27</definedName>
    <definedName name="OptInscrip" localSheetId="1">'Entry form'!$B$23:$F$26</definedName>
    <definedName name="OptInscrip" localSheetId="0">'Fiche Inscription'!$B$22:$F$25</definedName>
    <definedName name="OptInscrip" localSheetId="3">inschrijfformulier!$B$24:$F$27</definedName>
    <definedName name="OptReg" localSheetId="2">Anmeldungsformular!$B$24:$F$27</definedName>
    <definedName name="OptReg" localSheetId="3">inschrijfformulier!$B$24:$F$27</definedName>
    <definedName name="OptReg">'Entry form'!$B$23:$F$26</definedName>
    <definedName name="Umpire" localSheetId="2">Anmeldungsformular!$I$10:$I$12</definedName>
    <definedName name="Umpire" localSheetId="0">'Fiche Inscription'!$I$9:$I$11</definedName>
    <definedName name="Umpire" localSheetId="3">inschrijfformulier!$I$10:$I$12</definedName>
    <definedName name="Umpire">'Entry form'!$I$9:$I$11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8" l="1"/>
  <c r="E15" i="17"/>
  <c r="E14" i="13"/>
  <c r="E14" i="16"/>
  <c r="A30" i="16"/>
  <c r="B1" i="16"/>
  <c r="I2" i="16"/>
  <c r="C26" i="18"/>
  <c r="D26" i="18"/>
  <c r="E26" i="18"/>
  <c r="F26" i="18"/>
  <c r="C27" i="18"/>
  <c r="D27" i="18"/>
  <c r="E27" i="18"/>
  <c r="F27" i="18"/>
  <c r="D25" i="18"/>
  <c r="E25" i="18"/>
  <c r="F25" i="18"/>
  <c r="C25" i="18"/>
  <c r="C28" i="18"/>
  <c r="D18" i="18" s="1"/>
  <c r="C24" i="18"/>
  <c r="C26" i="17"/>
  <c r="D26" i="17"/>
  <c r="E26" i="17"/>
  <c r="F26" i="17"/>
  <c r="C27" i="17"/>
  <c r="D27" i="17"/>
  <c r="E27" i="17"/>
  <c r="F27" i="17"/>
  <c r="D25" i="17"/>
  <c r="E25" i="17"/>
  <c r="F25" i="17"/>
  <c r="C25" i="17"/>
  <c r="C28" i="17"/>
  <c r="C24" i="17"/>
  <c r="C25" i="13"/>
  <c r="D25" i="13"/>
  <c r="E25" i="13"/>
  <c r="F25" i="13"/>
  <c r="C26" i="13"/>
  <c r="D26" i="13"/>
  <c r="E26" i="13"/>
  <c r="F26" i="13"/>
  <c r="D24" i="13"/>
  <c r="E24" i="13"/>
  <c r="F24" i="13"/>
  <c r="C24" i="13"/>
  <c r="C27" i="13"/>
  <c r="D17" i="13" s="1"/>
  <c r="C23" i="13"/>
  <c r="F15" i="18"/>
  <c r="E19" i="18"/>
  <c r="E16" i="18"/>
  <c r="I1" i="18"/>
  <c r="B2" i="18" s="1"/>
  <c r="E19" i="17"/>
  <c r="E18" i="17"/>
  <c r="D18" i="17"/>
  <c r="E17" i="17"/>
  <c r="D17" i="17"/>
  <c r="E16" i="17"/>
  <c r="F15" i="17"/>
  <c r="I1" i="17"/>
  <c r="B2" i="17" s="1"/>
  <c r="E15" i="13"/>
  <c r="E15" i="16"/>
  <c r="F14" i="16"/>
  <c r="I1" i="13"/>
  <c r="A31" i="13" s="1"/>
  <c r="E18" i="16"/>
  <c r="E17" i="16"/>
  <c r="D17" i="16"/>
  <c r="E16" i="16"/>
  <c r="D16" i="16"/>
  <c r="F14" i="13"/>
  <c r="E18" i="13"/>
  <c r="D16" i="13"/>
  <c r="E17" i="13"/>
  <c r="E16" i="13"/>
  <c r="A32" i="18" l="1"/>
  <c r="C1" i="13"/>
  <c r="A32" i="17"/>
  <c r="D17" i="18"/>
  <c r="E17" i="18"/>
  <c r="E18" i="18"/>
  <c r="E20" i="17"/>
  <c r="E19" i="16"/>
  <c r="E19" i="13"/>
  <c r="E20" i="18" l="1"/>
</calcChain>
</file>

<file path=xl/sharedStrings.xml><?xml version="1.0" encoding="utf-8"?>
<sst xmlns="http://schemas.openxmlformats.org/spreadsheetml/2006/main" count="154" uniqueCount="109">
  <si>
    <t>Coordonnées du responsable</t>
  </si>
  <si>
    <t>Email</t>
  </si>
  <si>
    <t>Surname &amp; First name</t>
  </si>
  <si>
    <t>Name &amp; Vorname</t>
  </si>
  <si>
    <t>Angaben zum Verantwortlichen</t>
  </si>
  <si>
    <t>Telefon</t>
  </si>
  <si>
    <t>Nom Prénom</t>
  </si>
  <si>
    <t>Phone</t>
  </si>
  <si>
    <t>GSM</t>
  </si>
  <si>
    <t>Naam &amp; Vornaam</t>
  </si>
  <si>
    <t>Contact details of the person in charge</t>
  </si>
  <si>
    <t>Contactgegevens van de delegatie verantwoordelijk</t>
  </si>
  <si>
    <t>Option 1</t>
  </si>
  <si>
    <t>Option 2</t>
  </si>
  <si>
    <t>Option 3</t>
  </si>
  <si>
    <t>Registration free</t>
  </si>
  <si>
    <t>Number of player</t>
  </si>
  <si>
    <t>Masculin</t>
  </si>
  <si>
    <t>Female</t>
  </si>
  <si>
    <t>Number of umpire</t>
  </si>
  <si>
    <t>Coachs Numbers / Companions</t>
  </si>
  <si>
    <t>Registration :</t>
  </si>
  <si>
    <t>Single room supplement</t>
  </si>
  <si>
    <t>Umpire :</t>
  </si>
  <si>
    <t>In single
room</t>
  </si>
  <si>
    <t>In room
of 2 or +</t>
  </si>
  <si>
    <t>1 day</t>
  </si>
  <si>
    <t>2 days</t>
  </si>
  <si>
    <t>No Umpire</t>
  </si>
  <si>
    <t>Confirms the team registration of</t>
  </si>
  <si>
    <t>Teams</t>
  </si>
  <si>
    <t>Confirme l'inscription de</t>
  </si>
  <si>
    <t>équipes</t>
  </si>
  <si>
    <t>Nom de la délégation</t>
  </si>
  <si>
    <t>Name of the delegation</t>
  </si>
  <si>
    <t>Nombre de joueurs</t>
  </si>
  <si>
    <t>Nombre d'Arbitre</t>
  </si>
  <si>
    <t>Nombre de Coaches ou accompagnateurs</t>
  </si>
  <si>
    <t>En chambre 
Individuelle</t>
  </si>
  <si>
    <t>En chambre
de 2 ou +</t>
  </si>
  <si>
    <t>Féminin</t>
  </si>
  <si>
    <t>Option d'enregistrement :</t>
  </si>
  <si>
    <t>Arbitre :</t>
  </si>
  <si>
    <t>Supplément chambre individuelle</t>
  </si>
  <si>
    <t>Sans Forfait</t>
  </si>
  <si>
    <t>Pas d'Arbitre</t>
  </si>
  <si>
    <t>1 jour</t>
  </si>
  <si>
    <t>2 jours</t>
  </si>
  <si>
    <t>Nuits supplémentaires :</t>
  </si>
  <si>
    <t>2 nuits en plus</t>
  </si>
  <si>
    <t>1 nuit en plus</t>
  </si>
  <si>
    <t>Néant</t>
  </si>
  <si>
    <t>Repas</t>
  </si>
  <si>
    <t>Night supplement :</t>
  </si>
  <si>
    <t>1 night more</t>
  </si>
  <si>
    <t>2 night more</t>
  </si>
  <si>
    <t>no more night</t>
  </si>
  <si>
    <t>Meal / Lunch</t>
  </si>
  <si>
    <t>Namen der Delegation</t>
  </si>
  <si>
    <t>Bestätigt die Teamregistrierung von</t>
  </si>
  <si>
    <t>Anzahl der Spieler</t>
  </si>
  <si>
    <t>Anzahl der Schiedsrichter</t>
  </si>
  <si>
    <t>Anzahl der Trainer und Begleiter</t>
  </si>
  <si>
    <t>keine Nacht mehr</t>
  </si>
  <si>
    <t>eine weitere Nacht</t>
  </si>
  <si>
    <t>noch zwei Nächte</t>
  </si>
  <si>
    <t>kein Schiedsrichter</t>
  </si>
  <si>
    <t>einmal</t>
  </si>
  <si>
    <t>zwei Tage</t>
  </si>
  <si>
    <t>Anmeldung :</t>
  </si>
  <si>
    <t>Nachtzuschlag :</t>
  </si>
  <si>
    <t>Schiedsrichter :</t>
  </si>
  <si>
    <t>Naam van de delegatie</t>
  </si>
  <si>
    <t>Bevestigt de teamregistratie van</t>
  </si>
  <si>
    <t>ploegen</t>
  </si>
  <si>
    <t>Aantal spelers</t>
  </si>
  <si>
    <t>Aantal scheidsrechter</t>
  </si>
  <si>
    <t>aantal coaches en begeleiders</t>
  </si>
  <si>
    <t>geen extra nachten</t>
  </si>
  <si>
    <t>een extra nacht</t>
  </si>
  <si>
    <t>twee extra nachten</t>
  </si>
  <si>
    <t>registraties :</t>
  </si>
  <si>
    <t>extra nacht :</t>
  </si>
  <si>
    <t>scheidsrechter :</t>
  </si>
  <si>
    <t>geen scheidsrechter</t>
  </si>
  <si>
    <t>op een dag</t>
  </si>
  <si>
    <t>twee dagen</t>
  </si>
  <si>
    <t>Réservation
de la nuit du
vendredi</t>
  </si>
  <si>
    <t>Réservation
de la nuit du
dimanche</t>
  </si>
  <si>
    <t>Repas de midi du samedi :</t>
  </si>
  <si>
    <t>Souper du vendredi :</t>
  </si>
  <si>
    <t>Nos forfaits incluent le repas du samedi au soir, la nuit du samedi au dimanche, le petit déjeuner 
et le repas de midi du dimanche.</t>
  </si>
  <si>
    <t>Ugend-International der Stadt Namur</t>
  </si>
  <si>
    <t>Namen Stad Jeugd Internationaal</t>
  </si>
  <si>
    <t xml:space="preserve">Our packages include saturday night meal, the night of saterday to sunday, the breakfast and lunch of sunday. </t>
  </si>
  <si>
    <t>night friday to saterday</t>
  </si>
  <si>
    <t>night sunday to manday</t>
  </si>
  <si>
    <t>Lunch on saturday :</t>
  </si>
  <si>
    <t>Meal on friday night :</t>
  </si>
  <si>
    <t>Mittagessen an Samstag :</t>
  </si>
  <si>
    <t>Mahlzeit am Freitag Abend :</t>
  </si>
  <si>
    <t>nacht von Sonntag auf Montag</t>
  </si>
  <si>
    <t>nacht von Freitag auf Samstag</t>
  </si>
  <si>
    <t>Unsere Pakete beinhalten die Nachtmahlzeit am samstag, die Nacht vom samstag auf den sonntag, das Frühstück 
und das Mittagessen vom sonntag</t>
  </si>
  <si>
    <t>Onze arrangementen zijn inclusief zaterdag overnachting maaltijd, de nacht van zaterdag op zondag, het ontbijt 
en de lunch van zondag.</t>
  </si>
  <si>
    <t>nacht van vrijdag op zaterdag</t>
  </si>
  <si>
    <t>nacht van zondag op maandag</t>
  </si>
  <si>
    <t>vrijdagavond maaltijd :</t>
  </si>
  <si>
    <t>zaterdag lunch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</si>
</sst>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;;;"/>
    <numFmt numFmtId="165" formatCode="&quot;*&quot;\ #,##0.00\ &quot;€&quot;"/>
    <numFmt numFmtId="166" formatCode="_ #,##0.00\ &quot;€&quot;_-;\-\ #,##0.00\ &quot;€&quot;_-;_-\ &quot;-&quot;??\ &quot;€&quot;_-;_-@_-"/>
    <numFmt numFmtId="167" formatCode="[$-F800]dddd\,\ mmmm\ dd\,\ yyyy"/>
    <numFmt numFmtId="168" formatCode="ddd"/>
  </numFmts>
  <fonts count="12" x14ac:knownFonts="1">
    <font>
      <sz val="12"/>
      <color theme="1"/>
      <name val="Times New Roman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8"/>
      <color theme="1"/>
      <name val="Times New Roman"/>
      <family val="2"/>
      <charset val="1"/>
    </font>
    <font>
      <b/>
      <sz val="20"/>
      <color theme="1"/>
      <name val="Times New Roman"/>
      <family val="2"/>
      <charset val="1"/>
    </font>
    <font>
      <b/>
      <sz val="11"/>
      <color theme="1"/>
      <name val="Times New Roman"/>
      <family val="2"/>
      <charset val="1"/>
    </font>
    <font>
      <b/>
      <sz val="14"/>
      <color theme="1"/>
      <name val="Times New Roman"/>
      <family val="1"/>
    </font>
    <font>
      <sz val="14"/>
      <color theme="1"/>
      <name val="Times New Roman"/>
      <family val="2"/>
    </font>
    <font>
      <sz val="14"/>
      <color theme="1"/>
      <name val="Times New Roman"/>
      <family val="1"/>
    </font>
    <font>
      <sz val="12"/>
      <color theme="1"/>
      <name val="Times New Roman"/>
      <family val="2"/>
    </font>
    <font>
      <sz val="8"/>
      <name val="Times New Roman"/>
      <family val="2"/>
    </font>
    <font>
      <b/>
      <sz val="12"/>
      <color theme="1"/>
      <name val="Times New Roman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97">
    <xf numFmtId="0" fontId="0" fillId="0" borderId="0" xfId="0"/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2" borderId="6" xfId="0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2" borderId="29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 wrapText="1"/>
    </xf>
    <xf numFmtId="166" fontId="2" fillId="2" borderId="5" xfId="0" applyNumberFormat="1" applyFont="1" applyFill="1" applyBorder="1" applyAlignment="1">
      <alignment horizontal="right" vertical="center" indent="1"/>
    </xf>
    <xf numFmtId="0" fontId="0" fillId="2" borderId="7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7" xfId="0" applyFill="1" applyBorder="1" applyAlignment="1">
      <alignment horizontal="left" vertical="center" indent="3"/>
    </xf>
    <xf numFmtId="164" fontId="0" fillId="2" borderId="0" xfId="0" applyNumberFormat="1" applyFill="1" applyAlignment="1">
      <alignment horizontal="center" vertical="center"/>
    </xf>
    <xf numFmtId="166" fontId="2" fillId="2" borderId="0" xfId="0" applyNumberFormat="1" applyFont="1" applyFill="1" applyAlignment="1">
      <alignment horizontal="right" vertical="center" indent="1"/>
    </xf>
    <xf numFmtId="165" fontId="0" fillId="2" borderId="0" xfId="0" applyNumberFormat="1" applyFill="1" applyAlignment="1">
      <alignment horizontal="right" vertical="center"/>
    </xf>
    <xf numFmtId="4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44" fontId="1" fillId="2" borderId="0" xfId="1" applyFont="1" applyFill="1" applyBorder="1" applyAlignment="1">
      <alignment horizontal="right" vertical="center" indent="1"/>
    </xf>
    <xf numFmtId="0" fontId="0" fillId="2" borderId="0" xfId="0" applyFill="1" applyAlignment="1">
      <alignment vertical="center"/>
    </xf>
    <xf numFmtId="0" fontId="8" fillId="2" borderId="7" xfId="0" applyFont="1" applyFill="1" applyBorder="1" applyAlignment="1">
      <alignment horizontal="left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0" fillId="2" borderId="7" xfId="0" applyFill="1" applyBorder="1" applyAlignment="1">
      <alignment horizontal="left" vertical="center" indent="1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4" fontId="0" fillId="2" borderId="0" xfId="0" applyNumberFormat="1" applyFill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left" vertical="center" indent="2"/>
    </xf>
    <xf numFmtId="14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0" fontId="4" fillId="2" borderId="5" xfId="0" applyFont="1" applyFill="1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4" fillId="2" borderId="8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0" fillId="0" borderId="21" xfId="0" applyBorder="1" applyAlignment="1" applyProtection="1">
      <alignment horizontal="left" vertical="center" indent="1"/>
      <protection locked="0"/>
    </xf>
    <xf numFmtId="0" fontId="0" fillId="0" borderId="24" xfId="0" applyBorder="1" applyAlignment="1" applyProtection="1">
      <alignment horizontal="left" vertical="center" indent="1"/>
      <protection locked="0"/>
    </xf>
    <xf numFmtId="0" fontId="0" fillId="0" borderId="25" xfId="0" applyBorder="1" applyAlignment="1" applyProtection="1">
      <alignment horizontal="left" vertical="center" indent="1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0" fillId="2" borderId="30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11" fillId="2" borderId="4" xfId="0" applyFont="1" applyFill="1" applyBorder="1" applyAlignment="1">
      <alignment horizontal="right" vertical="center" wrapText="1" indent="1"/>
    </xf>
    <xf numFmtId="0" fontId="11" fillId="2" borderId="5" xfId="0" applyFont="1" applyFill="1" applyBorder="1" applyAlignment="1">
      <alignment horizontal="right" vertical="center" wrapText="1" indent="1"/>
    </xf>
    <xf numFmtId="0" fontId="11" fillId="2" borderId="9" xfId="0" applyFont="1" applyFill="1" applyBorder="1" applyAlignment="1">
      <alignment horizontal="right" vertical="center" wrapText="1" indent="1"/>
    </xf>
    <xf numFmtId="0" fontId="11" fillId="2" borderId="10" xfId="0" applyFont="1" applyFill="1" applyBorder="1" applyAlignment="1">
      <alignment horizontal="right" vertical="center" wrapText="1" indent="1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11" fillId="2" borderId="32" xfId="0" applyFont="1" applyFill="1" applyBorder="1" applyAlignment="1">
      <alignment horizontal="left" vertical="center" wrapText="1" indent="1"/>
    </xf>
    <xf numFmtId="0" fontId="11" fillId="2" borderId="33" xfId="0" applyFont="1" applyFill="1" applyBorder="1" applyAlignment="1">
      <alignment horizontal="left" vertical="center" wrapText="1" inden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vertical="top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left" vertical="center" wrapText="1" indent="4"/>
    </xf>
    <xf numFmtId="0" fontId="0" fillId="2" borderId="0" xfId="0" applyFill="1" applyAlignment="1">
      <alignment horizontal="left" vertical="center" wrapText="1" indent="4"/>
    </xf>
    <xf numFmtId="0" fontId="0" fillId="2" borderId="8" xfId="0" applyFill="1" applyBorder="1" applyAlignment="1">
      <alignment horizontal="left" vertical="center" wrapText="1" indent="4"/>
    </xf>
    <xf numFmtId="0" fontId="4" fillId="2" borderId="0" xfId="0" applyFont="1" applyFill="1" applyAlignment="1">
      <alignment horizontal="center" vertical="center" wrapText="1"/>
    </xf>
    <xf numFmtId="0" fontId="0" fillId="2" borderId="7" xfId="0" applyFill="1" applyBorder="1" applyAlignment="1">
      <alignment horizontal="left" vertical="center" wrapText="1" indent="5"/>
    </xf>
    <xf numFmtId="0" fontId="0" fillId="2" borderId="0" xfId="0" applyFill="1" applyAlignment="1">
      <alignment horizontal="left" vertical="center" wrapText="1" indent="5"/>
    </xf>
    <xf numFmtId="0" fontId="0" fillId="2" borderId="8" xfId="0" applyFill="1" applyBorder="1" applyAlignment="1">
      <alignment horizontal="left" vertical="center" wrapText="1" indent="5"/>
    </xf>
  </cellXfs>
  <cellStyles count="2">
    <cellStyle name="Monétaire" xfId="1" builtinId="4"/>
    <cellStyle name="Normal" xfId="0" builtinId="0"/>
  </cellStyles>
  <dxfs count="4">
    <dxf>
      <fill>
        <patternFill>
          <bgColor rgb="FFFBD4B4"/>
        </patternFill>
      </fill>
      <border>
        <left/>
        <right/>
        <top/>
        <bottom/>
      </border>
    </dxf>
    <dxf>
      <fill>
        <patternFill>
          <bgColor rgb="FFFBD4B4"/>
        </patternFill>
      </fill>
      <border>
        <left/>
        <right/>
        <top/>
        <bottom/>
      </border>
    </dxf>
    <dxf>
      <fill>
        <patternFill>
          <bgColor rgb="FFFBD4B4"/>
        </patternFill>
      </fill>
      <border>
        <left/>
        <right/>
        <top/>
        <bottom/>
      </border>
    </dxf>
    <dxf>
      <fill>
        <patternFill>
          <bgColor rgb="FFFBD4B4"/>
        </patternFill>
      </fill>
      <border>
        <left/>
        <right/>
        <top/>
        <bottom/>
      </border>
    </dxf>
  </dxfs>
  <tableStyles count="0" defaultTableStyle="TableStyleMedium2" defaultPivotStyle="PivotStyleLight16"/>
  <colors>
    <mruColors>
      <color rgb="FF0069B8"/>
      <color rgb="FFFBD4B4"/>
      <color rgb="FFCCC0DA"/>
      <color rgb="FFCF6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Drop" dropLines="10" dropStyle="combo" dx="26" fmlaLink="$C$14" fmlaRange="OptInscrip" noThreeD="1" sel="0" val="0"/>
</file>

<file path=xl/ctrlProps/ctrlProp10.xml><?xml version="1.0" encoding="utf-8"?>
<formControlPr xmlns="http://schemas.microsoft.com/office/spreadsheetml/2009/9/main" objectType="Drop" dropLines="10" dropStyle="combo" dx="26" fmlaLink="$C$16" fmlaRange="Night" noThreeD="1" sel="0" val="0"/>
</file>

<file path=xl/ctrlProps/ctrlProp11.xml><?xml version="1.0" encoding="utf-8"?>
<formControlPr xmlns="http://schemas.microsoft.com/office/spreadsheetml/2009/9/main" objectType="Drop" dropLines="10" dropStyle="combo" dx="26" fmlaLink="$C$19" fmlaRange="Umpire" noThreeD="1" sel="0" val="0"/>
</file>

<file path=xl/ctrlProps/ctrlProp12.xml><?xml version="1.0" encoding="utf-8"?>
<formControlPr xmlns="http://schemas.microsoft.com/office/spreadsheetml/2009/9/main" objectType="Drop" dropLines="10" dropStyle="combo" dx="26" fmlaLink="$C$15" fmlaRange="OptReg" noThreeD="1" sel="0" val="0"/>
</file>

<file path=xl/ctrlProps/ctrlProp2.xml><?xml version="1.0" encoding="utf-8"?>
<formControlPr xmlns="http://schemas.microsoft.com/office/spreadsheetml/2009/9/main" objectType="Drop" dropLines="10" dropStyle="combo" dx="26" fmlaLink="$C$18" fmlaRange="Umpire" noThreeD="1" sel="0" val="0"/>
</file>

<file path=xl/ctrlProps/ctrlProp3.xml><?xml version="1.0" encoding="utf-8"?>
<formControlPr xmlns="http://schemas.microsoft.com/office/spreadsheetml/2009/9/main" objectType="Drop" dropLines="10" dropStyle="combo" dx="26" fmlaLink="$C$15" fmlaRange="Nuits" noThreeD="1" sel="0" val="0"/>
</file>

<file path=xl/ctrlProps/ctrlProp4.xml><?xml version="1.0" encoding="utf-8"?>
<formControlPr xmlns="http://schemas.microsoft.com/office/spreadsheetml/2009/9/main" objectType="Drop" dropLines="10" dropStyle="combo" dx="26" fmlaLink="$C$15" fmlaRange="Night" noThreeD="1" sel="0" val="0"/>
</file>

<file path=xl/ctrlProps/ctrlProp5.xml><?xml version="1.0" encoding="utf-8"?>
<formControlPr xmlns="http://schemas.microsoft.com/office/spreadsheetml/2009/9/main" objectType="Drop" dropLines="10" dropStyle="combo" dx="26" fmlaLink="$C$18" fmlaRange="Umpire" noThreeD="1" sel="0" val="0"/>
</file>

<file path=xl/ctrlProps/ctrlProp6.xml><?xml version="1.0" encoding="utf-8"?>
<formControlPr xmlns="http://schemas.microsoft.com/office/spreadsheetml/2009/9/main" objectType="Drop" dropLines="10" dropStyle="combo" dx="26" fmlaLink="$C$14" fmlaRange="OptReg" noThreeD="1" sel="0" val="0"/>
</file>

<file path=xl/ctrlProps/ctrlProp7.xml><?xml version="1.0" encoding="utf-8"?>
<formControlPr xmlns="http://schemas.microsoft.com/office/spreadsheetml/2009/9/main" objectType="Drop" dropLines="10" dropStyle="combo" dx="26" fmlaLink="$C$16" fmlaRange="Night" noThreeD="1" sel="0" val="0"/>
</file>

<file path=xl/ctrlProps/ctrlProp8.xml><?xml version="1.0" encoding="utf-8"?>
<formControlPr xmlns="http://schemas.microsoft.com/office/spreadsheetml/2009/9/main" objectType="Drop" dropLines="10" dropStyle="combo" dx="26" fmlaLink="$C$19" fmlaRange="Umpire" noThreeD="1" sel="0" val="0"/>
</file>

<file path=xl/ctrlProps/ctrlProp9.xml><?xml version="1.0" encoding="utf-8"?>
<formControlPr xmlns="http://schemas.microsoft.com/office/spreadsheetml/2009/9/main" objectType="Drop" dropLines="10" dropStyle="combo" dx="26" fmlaLink="$C$15" fmlaRange="OptReg" noThreeD="1" sel="0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3741</xdr:rowOff>
    </xdr:to>
    <xdr:pic>
      <xdr:nvPicPr>
        <xdr:cNvPr id="2" name="Image 1" descr="Ville de Namu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1146741"/>
        </a:xfrm>
        <a:prstGeom prst="rect">
          <a:avLst/>
        </a:prstGeom>
        <a:noFill/>
        <a:ln w="9525" algn="in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13</xdr:row>
          <xdr:rowOff>47625</xdr:rowOff>
        </xdr:from>
        <xdr:to>
          <xdr:col>3</xdr:col>
          <xdr:colOff>66675</xdr:colOff>
          <xdr:row>13</xdr:row>
          <xdr:rowOff>219075</xdr:rowOff>
        </xdr:to>
        <xdr:sp macro="" textlink="">
          <xdr:nvSpPr>
            <xdr:cNvPr id="9217" name="Drop Dow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0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3741</xdr:rowOff>
    </xdr:to>
    <xdr:pic>
      <xdr:nvPicPr>
        <xdr:cNvPr id="3" name="Image 2" descr="Ville de Namur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1146741"/>
        </a:xfrm>
        <a:prstGeom prst="rect">
          <a:avLst/>
        </a:prstGeom>
        <a:noFill/>
        <a:ln w="9525" algn="in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6</xdr:col>
      <xdr:colOff>371475</xdr:colOff>
      <xdr:row>0</xdr:row>
      <xdr:rowOff>190500</xdr:rowOff>
    </xdr:from>
    <xdr:to>
      <xdr:col>7</xdr:col>
      <xdr:colOff>782577</xdr:colOff>
      <xdr:row>0</xdr:row>
      <xdr:rowOff>1123190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19825" y="190500"/>
          <a:ext cx="1411227" cy="93269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17</xdr:row>
          <xdr:rowOff>57150</xdr:rowOff>
        </xdr:from>
        <xdr:to>
          <xdr:col>3</xdr:col>
          <xdr:colOff>66675</xdr:colOff>
          <xdr:row>17</xdr:row>
          <xdr:rowOff>228600</xdr:rowOff>
        </xdr:to>
        <xdr:sp macro="" textlink="">
          <xdr:nvSpPr>
            <xdr:cNvPr id="9219" name="Drop Down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0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114300</xdr:colOff>
      <xdr:row>32</xdr:row>
      <xdr:rowOff>104775</xdr:rowOff>
    </xdr:from>
    <xdr:to>
      <xdr:col>1</xdr:col>
      <xdr:colOff>828675</xdr:colOff>
      <xdr:row>35</xdr:row>
      <xdr:rowOff>161925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972550"/>
          <a:ext cx="14668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504825</xdr:colOff>
      <xdr:row>32</xdr:row>
      <xdr:rowOff>115611</xdr:rowOff>
    </xdr:from>
    <xdr:to>
      <xdr:col>3</xdr:col>
      <xdr:colOff>676275</xdr:colOff>
      <xdr:row>35</xdr:row>
      <xdr:rowOff>142875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8983386"/>
          <a:ext cx="1171575" cy="741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295275</xdr:colOff>
      <xdr:row>32</xdr:row>
      <xdr:rowOff>9525</xdr:rowOff>
    </xdr:from>
    <xdr:to>
      <xdr:col>7</xdr:col>
      <xdr:colOff>266700</xdr:colOff>
      <xdr:row>36</xdr:row>
      <xdr:rowOff>28575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8375" y="8877300"/>
          <a:ext cx="971550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285750</xdr:colOff>
      <xdr:row>33</xdr:row>
      <xdr:rowOff>66675</xdr:rowOff>
    </xdr:from>
    <xdr:to>
      <xdr:col>5</xdr:col>
      <xdr:colOff>838200</xdr:colOff>
      <xdr:row>34</xdr:row>
      <xdr:rowOff>219075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9172575"/>
          <a:ext cx="15525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14</xdr:row>
          <xdr:rowOff>47625</xdr:rowOff>
        </xdr:from>
        <xdr:to>
          <xdr:col>3</xdr:col>
          <xdr:colOff>66675</xdr:colOff>
          <xdr:row>14</xdr:row>
          <xdr:rowOff>219075</xdr:rowOff>
        </xdr:to>
        <xdr:sp macro="" textlink="">
          <xdr:nvSpPr>
            <xdr:cNvPr id="9220" name="Drop Down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0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3741</xdr:rowOff>
    </xdr:to>
    <xdr:pic>
      <xdr:nvPicPr>
        <xdr:cNvPr id="2" name="Image 1" descr="Ville de Namu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57225" cy="1146741"/>
        </a:xfrm>
        <a:prstGeom prst="rect">
          <a:avLst/>
        </a:prstGeom>
        <a:noFill/>
        <a:ln w="9525" algn="in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3741</xdr:rowOff>
    </xdr:to>
    <xdr:pic>
      <xdr:nvPicPr>
        <xdr:cNvPr id="25" name="Image 24" descr="Ville de Namur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57225" cy="1146741"/>
        </a:xfrm>
        <a:prstGeom prst="rect">
          <a:avLst/>
        </a:prstGeom>
        <a:noFill/>
        <a:ln w="9525" algn="in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6</xdr:col>
      <xdr:colOff>257175</xdr:colOff>
      <xdr:row>0</xdr:row>
      <xdr:rowOff>171450</xdr:rowOff>
    </xdr:from>
    <xdr:to>
      <xdr:col>7</xdr:col>
      <xdr:colOff>668277</xdr:colOff>
      <xdr:row>0</xdr:row>
      <xdr:rowOff>1104140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0275" y="171450"/>
          <a:ext cx="1411227" cy="93269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14</xdr:row>
          <xdr:rowOff>57150</xdr:rowOff>
        </xdr:from>
        <xdr:to>
          <xdr:col>3</xdr:col>
          <xdr:colOff>66675</xdr:colOff>
          <xdr:row>14</xdr:row>
          <xdr:rowOff>228600</xdr:rowOff>
        </xdr:to>
        <xdr:sp macro="" textlink="">
          <xdr:nvSpPr>
            <xdr:cNvPr id="6163" name="Drop Down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1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17</xdr:row>
          <xdr:rowOff>57150</xdr:rowOff>
        </xdr:from>
        <xdr:to>
          <xdr:col>3</xdr:col>
          <xdr:colOff>66675</xdr:colOff>
          <xdr:row>17</xdr:row>
          <xdr:rowOff>228600</xdr:rowOff>
        </xdr:to>
        <xdr:sp macro="" textlink="">
          <xdr:nvSpPr>
            <xdr:cNvPr id="6164" name="Drop Down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1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114300</xdr:colOff>
      <xdr:row>33</xdr:row>
      <xdr:rowOff>104775</xdr:rowOff>
    </xdr:from>
    <xdr:to>
      <xdr:col>1</xdr:col>
      <xdr:colOff>828675</xdr:colOff>
      <xdr:row>36</xdr:row>
      <xdr:rowOff>161925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972550"/>
          <a:ext cx="14668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504825</xdr:colOff>
      <xdr:row>33</xdr:row>
      <xdr:rowOff>115611</xdr:rowOff>
    </xdr:from>
    <xdr:to>
      <xdr:col>3</xdr:col>
      <xdr:colOff>676275</xdr:colOff>
      <xdr:row>36</xdr:row>
      <xdr:rowOff>142875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8983386"/>
          <a:ext cx="1171575" cy="741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295275</xdr:colOff>
      <xdr:row>33</xdr:row>
      <xdr:rowOff>9525</xdr:rowOff>
    </xdr:from>
    <xdr:to>
      <xdr:col>7</xdr:col>
      <xdr:colOff>266700</xdr:colOff>
      <xdr:row>37</xdr:row>
      <xdr:rowOff>28575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8375" y="8877300"/>
          <a:ext cx="971550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285750</xdr:colOff>
      <xdr:row>34</xdr:row>
      <xdr:rowOff>66675</xdr:rowOff>
    </xdr:from>
    <xdr:to>
      <xdr:col>5</xdr:col>
      <xdr:colOff>838200</xdr:colOff>
      <xdr:row>35</xdr:row>
      <xdr:rowOff>219075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9172575"/>
          <a:ext cx="15525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13</xdr:row>
          <xdr:rowOff>57150</xdr:rowOff>
        </xdr:from>
        <xdr:to>
          <xdr:col>3</xdr:col>
          <xdr:colOff>66675</xdr:colOff>
          <xdr:row>13</xdr:row>
          <xdr:rowOff>228600</xdr:rowOff>
        </xdr:to>
        <xdr:sp macro="" textlink="">
          <xdr:nvSpPr>
            <xdr:cNvPr id="6169" name="Drop Down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1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2</xdr:row>
      <xdr:rowOff>3741</xdr:rowOff>
    </xdr:to>
    <xdr:pic>
      <xdr:nvPicPr>
        <xdr:cNvPr id="2" name="Image 1" descr="Ville de Namur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47725" cy="1146741"/>
        </a:xfrm>
        <a:prstGeom prst="rect">
          <a:avLst/>
        </a:prstGeom>
        <a:noFill/>
        <a:ln w="9525" algn="in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0</xdr:colOff>
      <xdr:row>2</xdr:row>
      <xdr:rowOff>3741</xdr:rowOff>
    </xdr:to>
    <xdr:pic>
      <xdr:nvPicPr>
        <xdr:cNvPr id="3" name="Image 2" descr="Ville de Namur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47725" cy="1146741"/>
        </a:xfrm>
        <a:prstGeom prst="rect">
          <a:avLst/>
        </a:prstGeom>
        <a:noFill/>
        <a:ln w="9525" algn="in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6</xdr:col>
      <xdr:colOff>257175</xdr:colOff>
      <xdr:row>0</xdr:row>
      <xdr:rowOff>171450</xdr:rowOff>
    </xdr:from>
    <xdr:to>
      <xdr:col>7</xdr:col>
      <xdr:colOff>668277</xdr:colOff>
      <xdr:row>1</xdr:row>
      <xdr:rowOff>532640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5525" y="171450"/>
          <a:ext cx="1411227" cy="93269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15</xdr:row>
          <xdr:rowOff>57150</xdr:rowOff>
        </xdr:from>
        <xdr:to>
          <xdr:col>3</xdr:col>
          <xdr:colOff>266700</xdr:colOff>
          <xdr:row>15</xdr:row>
          <xdr:rowOff>209550</xdr:rowOff>
        </xdr:to>
        <xdr:sp macro="" textlink="">
          <xdr:nvSpPr>
            <xdr:cNvPr id="10241" name="Drop Down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2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18</xdr:row>
          <xdr:rowOff>57150</xdr:rowOff>
        </xdr:from>
        <xdr:to>
          <xdr:col>3</xdr:col>
          <xdr:colOff>266700</xdr:colOff>
          <xdr:row>18</xdr:row>
          <xdr:rowOff>228600</xdr:rowOff>
        </xdr:to>
        <xdr:sp macro="" textlink="">
          <xdr:nvSpPr>
            <xdr:cNvPr id="10242" name="Drop Down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2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114300</xdr:colOff>
      <xdr:row>34</xdr:row>
      <xdr:rowOff>104775</xdr:rowOff>
    </xdr:from>
    <xdr:to>
      <xdr:col>1</xdr:col>
      <xdr:colOff>828675</xdr:colOff>
      <xdr:row>37</xdr:row>
      <xdr:rowOff>161925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9420225"/>
          <a:ext cx="15621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504825</xdr:colOff>
      <xdr:row>34</xdr:row>
      <xdr:rowOff>115611</xdr:rowOff>
    </xdr:from>
    <xdr:to>
      <xdr:col>3</xdr:col>
      <xdr:colOff>676275</xdr:colOff>
      <xdr:row>37</xdr:row>
      <xdr:rowOff>142875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675" y="9431061"/>
          <a:ext cx="1171575" cy="741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295275</xdr:colOff>
      <xdr:row>34</xdr:row>
      <xdr:rowOff>9525</xdr:rowOff>
    </xdr:from>
    <xdr:to>
      <xdr:col>7</xdr:col>
      <xdr:colOff>266700</xdr:colOff>
      <xdr:row>38</xdr:row>
      <xdr:rowOff>28575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9324975"/>
          <a:ext cx="971550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285750</xdr:colOff>
      <xdr:row>35</xdr:row>
      <xdr:rowOff>66675</xdr:rowOff>
    </xdr:from>
    <xdr:to>
      <xdr:col>5</xdr:col>
      <xdr:colOff>838200</xdr:colOff>
      <xdr:row>36</xdr:row>
      <xdr:rowOff>219075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3850" y="9620250"/>
          <a:ext cx="15525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14</xdr:row>
          <xdr:rowOff>57150</xdr:rowOff>
        </xdr:from>
        <xdr:to>
          <xdr:col>3</xdr:col>
          <xdr:colOff>66675</xdr:colOff>
          <xdr:row>14</xdr:row>
          <xdr:rowOff>228600</xdr:rowOff>
        </xdr:to>
        <xdr:sp macro="" textlink="">
          <xdr:nvSpPr>
            <xdr:cNvPr id="10243" name="Drop Down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2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2</xdr:row>
      <xdr:rowOff>3741</xdr:rowOff>
    </xdr:to>
    <xdr:pic>
      <xdr:nvPicPr>
        <xdr:cNvPr id="2" name="Image 1" descr="Ville de Namur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47725" cy="1146741"/>
        </a:xfrm>
        <a:prstGeom prst="rect">
          <a:avLst/>
        </a:prstGeom>
        <a:noFill/>
        <a:ln w="9525" algn="in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0</xdr:colOff>
      <xdr:row>2</xdr:row>
      <xdr:rowOff>3741</xdr:rowOff>
    </xdr:to>
    <xdr:pic>
      <xdr:nvPicPr>
        <xdr:cNvPr id="3" name="Image 2" descr="Ville de Namur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47725" cy="1146741"/>
        </a:xfrm>
        <a:prstGeom prst="rect">
          <a:avLst/>
        </a:prstGeom>
        <a:noFill/>
        <a:ln w="9525" algn="in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6</xdr:col>
      <xdr:colOff>257175</xdr:colOff>
      <xdr:row>0</xdr:row>
      <xdr:rowOff>171450</xdr:rowOff>
    </xdr:from>
    <xdr:to>
      <xdr:col>7</xdr:col>
      <xdr:colOff>668277</xdr:colOff>
      <xdr:row>1</xdr:row>
      <xdr:rowOff>532640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5525" y="171450"/>
          <a:ext cx="1411227" cy="93269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15</xdr:row>
          <xdr:rowOff>57150</xdr:rowOff>
        </xdr:from>
        <xdr:to>
          <xdr:col>3</xdr:col>
          <xdr:colOff>285750</xdr:colOff>
          <xdr:row>15</xdr:row>
          <xdr:rowOff>238125</xdr:rowOff>
        </xdr:to>
        <xdr:sp macro="" textlink="">
          <xdr:nvSpPr>
            <xdr:cNvPr id="11265" name="Drop Dow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3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18</xdr:row>
          <xdr:rowOff>57150</xdr:rowOff>
        </xdr:from>
        <xdr:to>
          <xdr:col>3</xdr:col>
          <xdr:colOff>66675</xdr:colOff>
          <xdr:row>18</xdr:row>
          <xdr:rowOff>228600</xdr:rowOff>
        </xdr:to>
        <xdr:sp macro="" textlink="">
          <xdr:nvSpPr>
            <xdr:cNvPr id="11266" name="Drop Down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3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114300</xdr:colOff>
      <xdr:row>34</xdr:row>
      <xdr:rowOff>104775</xdr:rowOff>
    </xdr:from>
    <xdr:to>
      <xdr:col>1</xdr:col>
      <xdr:colOff>828675</xdr:colOff>
      <xdr:row>37</xdr:row>
      <xdr:rowOff>161925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9420225"/>
          <a:ext cx="15621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504825</xdr:colOff>
      <xdr:row>34</xdr:row>
      <xdr:rowOff>115611</xdr:rowOff>
    </xdr:from>
    <xdr:to>
      <xdr:col>3</xdr:col>
      <xdr:colOff>676275</xdr:colOff>
      <xdr:row>37</xdr:row>
      <xdr:rowOff>142875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675" y="9431061"/>
          <a:ext cx="1171575" cy="741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295275</xdr:colOff>
      <xdr:row>34</xdr:row>
      <xdr:rowOff>9525</xdr:rowOff>
    </xdr:from>
    <xdr:to>
      <xdr:col>7</xdr:col>
      <xdr:colOff>266700</xdr:colOff>
      <xdr:row>38</xdr:row>
      <xdr:rowOff>28575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9324975"/>
          <a:ext cx="971550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285750</xdr:colOff>
      <xdr:row>35</xdr:row>
      <xdr:rowOff>66675</xdr:rowOff>
    </xdr:from>
    <xdr:to>
      <xdr:col>5</xdr:col>
      <xdr:colOff>838200</xdr:colOff>
      <xdr:row>36</xdr:row>
      <xdr:rowOff>219075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3850" y="9620250"/>
          <a:ext cx="15525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14</xdr:row>
          <xdr:rowOff>57150</xdr:rowOff>
        </xdr:from>
        <xdr:to>
          <xdr:col>3</xdr:col>
          <xdr:colOff>66675</xdr:colOff>
          <xdr:row>14</xdr:row>
          <xdr:rowOff>228600</xdr:rowOff>
        </xdr:to>
        <xdr:sp macro="" textlink="">
          <xdr:nvSpPr>
            <xdr:cNvPr id="11267" name="Drop Down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3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4E190-294B-40A0-87EE-F89B7DB92D2B}">
  <sheetPr>
    <pageSetUpPr fitToPage="1"/>
  </sheetPr>
  <dimension ref="A1:J38"/>
  <sheetViews>
    <sheetView tabSelected="1" workbookViewId="0">
      <selection activeCell="A3" sqref="A3:H3"/>
    </sheetView>
  </sheetViews>
  <sheetFormatPr baseColWidth="10" defaultColWidth="11" defaultRowHeight="15.75" x14ac:dyDescent="0.25"/>
  <cols>
    <col min="1" max="1" width="11.125" style="1" customWidth="1"/>
    <col min="2" max="7" width="13.125" style="1" customWidth="1"/>
    <col min="8" max="8" width="10.625" style="1" customWidth="1"/>
    <col min="9" max="9" width="13.75" style="1" hidden="1" customWidth="1"/>
    <col min="10" max="10" width="11" style="1" customWidth="1"/>
    <col min="11" max="16384" width="11" style="1"/>
  </cols>
  <sheetData>
    <row r="1" spans="1:10" ht="90" customHeight="1" x14ac:dyDescent="0.25">
      <c r="A1" s="2"/>
      <c r="B1" s="37" t="str">
        <f>CONCATENATE("Internationaux Jeunes de la Ville de Namur
des ",TEXT(I1,"jj/mm/aaaa")," et ",TEXT(I1+1,"jj/mm/aaaa"))</f>
        <v>Internationaux Jeunes de la Ville de Namur
des 31/10/2026 et 01/11/2026</v>
      </c>
      <c r="C1" s="37"/>
      <c r="D1" s="37"/>
      <c r="E1" s="37"/>
      <c r="F1" s="37"/>
      <c r="G1" s="37"/>
      <c r="H1" s="3"/>
      <c r="I1" s="31">
        <v>46326</v>
      </c>
      <c r="J1" s="32"/>
    </row>
    <row r="2" spans="1:10" ht="22.9" customHeight="1" thickBot="1" x14ac:dyDescent="0.3">
      <c r="A2" s="38" t="s">
        <v>33</v>
      </c>
      <c r="B2" s="39"/>
      <c r="C2" s="39"/>
      <c r="D2" s="39"/>
      <c r="E2" s="39"/>
      <c r="F2" s="39"/>
      <c r="G2" s="39"/>
      <c r="H2" s="40"/>
      <c r="I2" s="33">
        <f>I1</f>
        <v>46326</v>
      </c>
    </row>
    <row r="3" spans="1:10" ht="25.15" customHeight="1" thickBot="1" x14ac:dyDescent="0.3">
      <c r="A3" s="41"/>
      <c r="B3" s="42"/>
      <c r="C3" s="42"/>
      <c r="D3" s="42"/>
      <c r="E3" s="42"/>
      <c r="F3" s="42"/>
      <c r="G3" s="42"/>
      <c r="H3" s="43"/>
      <c r="I3" s="1" t="s">
        <v>51</v>
      </c>
    </row>
    <row r="4" spans="1:10" ht="22.5" customHeight="1" x14ac:dyDescent="0.25">
      <c r="A4" s="44" t="s">
        <v>0</v>
      </c>
      <c r="B4" s="45"/>
      <c r="C4" s="45"/>
      <c r="D4" s="45"/>
      <c r="E4" s="45"/>
      <c r="F4" s="45"/>
      <c r="G4" s="45"/>
      <c r="H4" s="46"/>
      <c r="I4" s="1" t="s">
        <v>50</v>
      </c>
    </row>
    <row r="5" spans="1:10" ht="15.75" customHeight="1" x14ac:dyDescent="0.25">
      <c r="A5" s="47" t="s">
        <v>6</v>
      </c>
      <c r="B5" s="48"/>
      <c r="C5" s="48"/>
      <c r="D5" s="49"/>
      <c r="E5" s="50" t="s">
        <v>1</v>
      </c>
      <c r="F5" s="48"/>
      <c r="G5" s="48"/>
      <c r="H5" s="51"/>
      <c r="I5" s="1" t="s">
        <v>49</v>
      </c>
    </row>
    <row r="6" spans="1:10" ht="16.5" thickBot="1" x14ac:dyDescent="0.3">
      <c r="A6" s="52"/>
      <c r="B6" s="53"/>
      <c r="C6" s="53"/>
      <c r="D6" s="54"/>
      <c r="E6" s="55"/>
      <c r="F6" s="56"/>
      <c r="G6" s="56"/>
      <c r="H6" s="57"/>
    </row>
    <row r="7" spans="1:10" ht="15.75" customHeight="1" x14ac:dyDescent="0.25">
      <c r="A7" s="68" t="s">
        <v>31</v>
      </c>
      <c r="B7" s="69"/>
      <c r="C7" s="69"/>
      <c r="D7" s="72"/>
      <c r="E7" s="74" t="s">
        <v>32</v>
      </c>
      <c r="F7" s="76" t="s">
        <v>8</v>
      </c>
      <c r="G7" s="77"/>
      <c r="H7" s="78"/>
    </row>
    <row r="8" spans="1:10" ht="16.5" thickBot="1" x14ac:dyDescent="0.3">
      <c r="A8" s="70"/>
      <c r="B8" s="71"/>
      <c r="C8" s="71"/>
      <c r="D8" s="73"/>
      <c r="E8" s="75"/>
      <c r="F8" s="79"/>
      <c r="G8" s="80"/>
      <c r="H8" s="81"/>
    </row>
    <row r="9" spans="1:10" ht="35.25" customHeight="1" thickBot="1" x14ac:dyDescent="0.3">
      <c r="A9" s="58"/>
      <c r="B9" s="59" t="s">
        <v>35</v>
      </c>
      <c r="C9" s="59"/>
      <c r="D9" s="59" t="s">
        <v>36</v>
      </c>
      <c r="E9" s="59"/>
      <c r="F9" s="59" t="s">
        <v>37</v>
      </c>
      <c r="G9" s="59"/>
      <c r="H9" s="59"/>
      <c r="I9" s="1" t="s">
        <v>45</v>
      </c>
    </row>
    <row r="10" spans="1:10" ht="33.75" customHeight="1" thickBot="1" x14ac:dyDescent="0.3">
      <c r="A10" s="58"/>
      <c r="B10" s="7" t="s">
        <v>38</v>
      </c>
      <c r="C10" s="7" t="s">
        <v>39</v>
      </c>
      <c r="D10" s="7" t="s">
        <v>38</v>
      </c>
      <c r="E10" s="7" t="s">
        <v>39</v>
      </c>
      <c r="F10" s="7" t="s">
        <v>38</v>
      </c>
      <c r="G10" s="7" t="s">
        <v>39</v>
      </c>
      <c r="H10" s="60"/>
      <c r="I10" s="1" t="s">
        <v>46</v>
      </c>
    </row>
    <row r="11" spans="1:10" ht="22.5" customHeight="1" x14ac:dyDescent="0.25">
      <c r="A11" s="6" t="s">
        <v>17</v>
      </c>
      <c r="B11" s="26"/>
      <c r="C11" s="26"/>
      <c r="D11" s="26"/>
      <c r="E11" s="26"/>
      <c r="F11" s="26"/>
      <c r="G11" s="26"/>
      <c r="H11" s="67"/>
      <c r="I11" s="1" t="s">
        <v>47</v>
      </c>
    </row>
    <row r="12" spans="1:10" ht="22.5" customHeight="1" thickBot="1" x14ac:dyDescent="0.3">
      <c r="A12" s="5" t="s">
        <v>40</v>
      </c>
      <c r="B12" s="27"/>
      <c r="C12" s="27"/>
      <c r="D12" s="27"/>
      <c r="E12" s="27"/>
      <c r="F12" s="27"/>
      <c r="G12" s="27"/>
      <c r="H12" s="67"/>
    </row>
    <row r="13" spans="1:10" x14ac:dyDescent="0.25">
      <c r="A13" s="9"/>
      <c r="B13" s="10"/>
      <c r="C13" s="10"/>
      <c r="D13" s="10"/>
      <c r="E13" s="10"/>
      <c r="F13" s="10"/>
      <c r="G13" s="10"/>
      <c r="H13" s="11"/>
    </row>
    <row r="14" spans="1:10" ht="21.75" customHeight="1" x14ac:dyDescent="0.25">
      <c r="A14" s="30" t="s">
        <v>41</v>
      </c>
      <c r="B14" s="10"/>
      <c r="C14" s="29"/>
      <c r="D14" s="10"/>
      <c r="E14" s="14">
        <f>IF(C14=0,,IF(C14=1,G14*INDEX(OptInscrip,C14,2),((INDEX(OptInscrip,C14,2)+INDEX(OptInscrip,C14,3))*(B11+B12+D11+D12+F11+F12))+(INDEX(OptInscrip,C14,2)*(C11+C12+E11+E12+G11+G12))))</f>
        <v>0</v>
      </c>
      <c r="F14" s="10" t="str">
        <f>IF(C14=1,"Nombre joueurs","")</f>
        <v/>
      </c>
      <c r="G14" s="28"/>
      <c r="H14" s="11"/>
    </row>
    <row r="15" spans="1:10" ht="21.75" customHeight="1" x14ac:dyDescent="0.25">
      <c r="A15" s="30" t="s">
        <v>48</v>
      </c>
      <c r="B15" s="10"/>
      <c r="C15" s="29"/>
      <c r="D15" s="10"/>
      <c r="E15" s="14">
        <f>IF(C14=0,,IF(C15&gt;1,SUM(B11:G12)*INDEX(OptInscrip,C14,4)+((B11+B12+D11+D12+F11+F12)*INDEX(OptInscrip,C14,3)),0)+IF(C15=3,SUM(B11:G12)*INDEX(OptInscrip,C14,5)+((B11+B12+D11+D12+F11+F12)*INDEX(OptInscrip,C14,3)),0))</f>
        <v>0</v>
      </c>
      <c r="F15" s="10"/>
      <c r="G15" s="10"/>
      <c r="H15" s="11"/>
    </row>
    <row r="16" spans="1:10" ht="21.75" customHeight="1" x14ac:dyDescent="0.25">
      <c r="A16" s="30" t="s">
        <v>89</v>
      </c>
      <c r="B16" s="10"/>
      <c r="C16" s="28"/>
      <c r="D16" s="15">
        <f>$C$26</f>
        <v>14</v>
      </c>
      <c r="E16" s="14">
        <f>C16*$C$26</f>
        <v>0</v>
      </c>
      <c r="F16" s="10"/>
      <c r="G16" s="10"/>
      <c r="H16" s="11"/>
    </row>
    <row r="17" spans="1:8" ht="21.75" customHeight="1" x14ac:dyDescent="0.25">
      <c r="A17" s="30" t="s">
        <v>90</v>
      </c>
      <c r="B17" s="10"/>
      <c r="C17" s="28"/>
      <c r="D17" s="15">
        <f>$C$26</f>
        <v>14</v>
      </c>
      <c r="E17" s="14">
        <f>C17*$C$26</f>
        <v>0</v>
      </c>
      <c r="F17" s="10"/>
      <c r="G17" s="10"/>
      <c r="H17" s="11"/>
    </row>
    <row r="18" spans="1:8" ht="21.75" customHeight="1" thickBot="1" x14ac:dyDescent="0.3">
      <c r="A18" s="30" t="s">
        <v>42</v>
      </c>
      <c r="B18" s="10"/>
      <c r="C18" s="29"/>
      <c r="D18" s="16"/>
      <c r="E18" s="14">
        <f>IF(C18=1,200,IF(C18=3,-50,0))</f>
        <v>0</v>
      </c>
      <c r="F18" s="10"/>
      <c r="G18" s="10"/>
      <c r="H18" s="11"/>
    </row>
    <row r="19" spans="1:8" ht="22.5" customHeight="1" x14ac:dyDescent="0.25">
      <c r="A19" s="9"/>
      <c r="B19" s="10"/>
      <c r="C19" s="13"/>
      <c r="D19" s="10"/>
      <c r="E19" s="8">
        <f>SUM(E14:E18)</f>
        <v>0</v>
      </c>
      <c r="F19" s="10"/>
      <c r="G19" s="10"/>
      <c r="H19" s="11"/>
    </row>
    <row r="20" spans="1:8" x14ac:dyDescent="0.25">
      <c r="A20" s="9"/>
      <c r="B20" s="10"/>
      <c r="C20" s="10"/>
      <c r="D20" s="10"/>
      <c r="E20" s="10"/>
      <c r="F20" s="10"/>
      <c r="G20" s="10"/>
      <c r="H20" s="11"/>
    </row>
    <row r="21" spans="1:8" ht="47.25" x14ac:dyDescent="0.25">
      <c r="A21" s="9"/>
      <c r="B21" s="10"/>
      <c r="C21" s="10"/>
      <c r="D21" s="24" t="s">
        <v>43</v>
      </c>
      <c r="E21" s="24" t="s">
        <v>87</v>
      </c>
      <c r="F21" s="24" t="s">
        <v>88</v>
      </c>
      <c r="G21" s="10"/>
      <c r="H21" s="11"/>
    </row>
    <row r="22" spans="1:8" x14ac:dyDescent="0.25">
      <c r="A22" s="9"/>
      <c r="B22" s="17" t="s">
        <v>44</v>
      </c>
      <c r="C22" s="18">
        <v>55</v>
      </c>
      <c r="D22" s="18"/>
      <c r="E22" s="18"/>
      <c r="F22" s="10"/>
      <c r="G22" s="10"/>
      <c r="H22" s="11"/>
    </row>
    <row r="23" spans="1:8" x14ac:dyDescent="0.25">
      <c r="A23" s="9"/>
      <c r="B23" s="17" t="s">
        <v>12</v>
      </c>
      <c r="C23" s="18">
        <v>105</v>
      </c>
      <c r="D23" s="18">
        <v>25</v>
      </c>
      <c r="E23" s="18">
        <v>35</v>
      </c>
      <c r="F23" s="18">
        <v>45</v>
      </c>
      <c r="G23" s="10"/>
      <c r="H23" s="11"/>
    </row>
    <row r="24" spans="1:8" x14ac:dyDescent="0.25">
      <c r="A24" s="9"/>
      <c r="B24" s="17" t="s">
        <v>13</v>
      </c>
      <c r="C24" s="18">
        <v>90</v>
      </c>
      <c r="D24" s="18">
        <v>20</v>
      </c>
      <c r="E24" s="18">
        <v>25</v>
      </c>
      <c r="F24" s="18">
        <v>25</v>
      </c>
      <c r="G24" s="10"/>
      <c r="H24" s="11"/>
    </row>
    <row r="25" spans="1:8" x14ac:dyDescent="0.25">
      <c r="A25" s="9"/>
      <c r="B25" s="17" t="s">
        <v>14</v>
      </c>
      <c r="C25" s="18">
        <v>80</v>
      </c>
      <c r="D25" s="18">
        <v>20</v>
      </c>
      <c r="E25" s="18">
        <v>25</v>
      </c>
      <c r="F25" s="18">
        <v>25</v>
      </c>
      <c r="G25" s="10"/>
      <c r="H25" s="11"/>
    </row>
    <row r="26" spans="1:8" x14ac:dyDescent="0.25">
      <c r="A26" s="9"/>
      <c r="B26" s="17" t="s">
        <v>52</v>
      </c>
      <c r="C26" s="18">
        <v>14</v>
      </c>
      <c r="D26" s="18"/>
      <c r="E26" s="18"/>
      <c r="F26" s="10"/>
      <c r="G26" s="10"/>
      <c r="H26" s="11"/>
    </row>
    <row r="27" spans="1:8" x14ac:dyDescent="0.25">
      <c r="A27" s="9"/>
      <c r="B27" s="19"/>
      <c r="C27" s="10"/>
      <c r="D27" s="10"/>
      <c r="E27" s="10"/>
      <c r="F27" s="10"/>
      <c r="G27" s="10"/>
      <c r="H27" s="11"/>
    </row>
    <row r="28" spans="1:8" ht="35.25" customHeight="1" x14ac:dyDescent="0.25">
      <c r="A28" s="61" t="s">
        <v>91</v>
      </c>
      <c r="B28" s="62"/>
      <c r="C28" s="62"/>
      <c r="D28" s="62"/>
      <c r="E28" s="62"/>
      <c r="F28" s="62"/>
      <c r="G28" s="62"/>
      <c r="H28" s="63"/>
    </row>
    <row r="29" spans="1:8" x14ac:dyDescent="0.25">
      <c r="A29" s="9"/>
      <c r="B29" s="10"/>
      <c r="C29" s="10"/>
      <c r="D29" s="10"/>
      <c r="E29" s="10"/>
      <c r="F29" s="10"/>
      <c r="G29" s="10"/>
      <c r="H29" s="11"/>
    </row>
    <row r="30" spans="1:8" ht="18.75" x14ac:dyDescent="0.25">
      <c r="A30" s="64" t="str">
        <f>CONCATENATE("Fiche à retourner complétée à IJN@frbtt-namur.be pour le 15 septembre ",YEAR(I1),".")</f>
        <v>Fiche à retourner complétée à IJN@frbtt-namur.be pour le 15 septembre 2026.</v>
      </c>
      <c r="B30" s="65"/>
      <c r="C30" s="65"/>
      <c r="D30" s="65"/>
      <c r="E30" s="65"/>
      <c r="F30" s="65"/>
      <c r="G30" s="65"/>
      <c r="H30" s="66"/>
    </row>
    <row r="31" spans="1:8" ht="18.75" x14ac:dyDescent="0.25">
      <c r="A31" s="20"/>
      <c r="B31" s="10"/>
      <c r="C31" s="10"/>
      <c r="D31" s="10"/>
      <c r="E31" s="10"/>
      <c r="F31" s="10"/>
      <c r="G31" s="10"/>
      <c r="H31" s="11"/>
    </row>
    <row r="32" spans="1:8" ht="18.75" x14ac:dyDescent="0.25">
      <c r="A32" s="20"/>
      <c r="B32" s="10"/>
      <c r="C32" s="10"/>
      <c r="D32" s="10"/>
      <c r="E32" s="10"/>
      <c r="F32" s="10"/>
      <c r="G32" s="10"/>
      <c r="H32" s="11"/>
    </row>
    <row r="33" spans="1:8" ht="18.75" x14ac:dyDescent="0.25">
      <c r="A33" s="20"/>
      <c r="B33" s="10"/>
      <c r="C33" s="10"/>
      <c r="D33" s="10"/>
      <c r="E33" s="10"/>
      <c r="F33" s="10"/>
      <c r="G33" s="10"/>
      <c r="H33" s="11"/>
    </row>
    <row r="34" spans="1:8" ht="18.75" x14ac:dyDescent="0.25">
      <c r="A34" s="20"/>
      <c r="B34" s="10"/>
      <c r="C34" s="10"/>
      <c r="D34" s="10"/>
      <c r="E34" s="10"/>
      <c r="F34" s="10"/>
      <c r="G34" s="10"/>
      <c r="H34" s="11"/>
    </row>
    <row r="35" spans="1:8" ht="18.75" x14ac:dyDescent="0.25">
      <c r="A35" s="20"/>
      <c r="B35" s="10"/>
      <c r="C35" s="10"/>
      <c r="D35" s="10"/>
      <c r="E35" s="10"/>
      <c r="F35" s="10"/>
      <c r="G35" s="10"/>
      <c r="H35" s="11"/>
    </row>
    <row r="36" spans="1:8" ht="18.75" x14ac:dyDescent="0.25">
      <c r="A36" s="20"/>
      <c r="B36" s="10"/>
      <c r="C36" s="10"/>
      <c r="D36" s="10"/>
      <c r="E36" s="10"/>
      <c r="F36" s="10"/>
      <c r="G36" s="10"/>
      <c r="H36" s="11"/>
    </row>
    <row r="37" spans="1:8" ht="18.75" x14ac:dyDescent="0.25">
      <c r="A37" s="20"/>
      <c r="B37" s="10"/>
      <c r="C37" s="10"/>
      <c r="D37" s="10"/>
      <c r="E37" s="10"/>
      <c r="F37" s="10"/>
      <c r="G37" s="10"/>
      <c r="H37" s="11"/>
    </row>
    <row r="38" spans="1:8" ht="16.5" thickBot="1" x14ac:dyDescent="0.3">
      <c r="A38" s="21"/>
      <c r="B38" s="22"/>
      <c r="C38" s="22"/>
      <c r="D38" s="22"/>
      <c r="E38" s="22"/>
      <c r="F38" s="22"/>
      <c r="G38" s="22"/>
      <c r="H38" s="23"/>
    </row>
  </sheetData>
  <sheetProtection algorithmName="SHA-512" hashValue="mG7XBIBdeytqBFoE/FXH1wzCCcivqWyNllHgPOAd629iwVNLjuku7TYfsz4ssrYh33oXNYpsgIZb1DsRDNambA==" saltValue="oMw6jJN2wqkHSQakoHcDRA==" spinCount="100000" sheet="1" objects="1" scenarios="1"/>
  <mergeCells count="21">
    <mergeCell ref="A28:H28"/>
    <mergeCell ref="A30:H30"/>
    <mergeCell ref="H11:H12"/>
    <mergeCell ref="A7:C8"/>
    <mergeCell ref="D7:D8"/>
    <mergeCell ref="E7:E8"/>
    <mergeCell ref="F7:H7"/>
    <mergeCell ref="F8:H8"/>
    <mergeCell ref="A6:D6"/>
    <mergeCell ref="E6:H6"/>
    <mergeCell ref="A9:A10"/>
    <mergeCell ref="B9:C9"/>
    <mergeCell ref="D9:E9"/>
    <mergeCell ref="F9:G9"/>
    <mergeCell ref="H9:H10"/>
    <mergeCell ref="B1:G1"/>
    <mergeCell ref="A2:H2"/>
    <mergeCell ref="A3:H3"/>
    <mergeCell ref="A4:H4"/>
    <mergeCell ref="A5:D5"/>
    <mergeCell ref="E5:H5"/>
  </mergeCells>
  <conditionalFormatting sqref="G14">
    <cfRule type="expression" dxfId="3" priority="1">
      <formula>IF(C14=1,FALSE,TRUE)</formula>
    </cfRule>
  </conditionalFormatting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9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Drop Down 1">
              <controlPr defaultSize="0" autoLine="0" autoPict="0">
                <anchor moveWithCells="1">
                  <from>
                    <xdr:col>2</xdr:col>
                    <xdr:colOff>9525</xdr:colOff>
                    <xdr:row>13</xdr:row>
                    <xdr:rowOff>47625</xdr:rowOff>
                  </from>
                  <to>
                    <xdr:col>3</xdr:col>
                    <xdr:colOff>66675</xdr:colOff>
                    <xdr:row>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5" name="Drop Down 3">
              <controlPr defaultSize="0" autoLine="0" autoPict="0">
                <anchor moveWithCells="1">
                  <from>
                    <xdr:col>2</xdr:col>
                    <xdr:colOff>9525</xdr:colOff>
                    <xdr:row>17</xdr:row>
                    <xdr:rowOff>57150</xdr:rowOff>
                  </from>
                  <to>
                    <xdr:col>3</xdr:col>
                    <xdr:colOff>66675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6" name="Drop Down 4">
              <controlPr defaultSize="0" autoLine="0" autoPict="0">
                <anchor moveWithCells="1">
                  <from>
                    <xdr:col>2</xdr:col>
                    <xdr:colOff>9525</xdr:colOff>
                    <xdr:row>14</xdr:row>
                    <xdr:rowOff>47625</xdr:rowOff>
                  </from>
                  <to>
                    <xdr:col>3</xdr:col>
                    <xdr:colOff>66675</xdr:colOff>
                    <xdr:row>14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95C72-52CA-4D91-8232-7F4D9746F9E9}">
  <sheetPr>
    <pageSetUpPr fitToPage="1"/>
  </sheetPr>
  <dimension ref="A1:I39"/>
  <sheetViews>
    <sheetView workbookViewId="0">
      <selection activeCell="A3" sqref="A3:H3"/>
    </sheetView>
  </sheetViews>
  <sheetFormatPr baseColWidth="10" defaultColWidth="11" defaultRowHeight="15.75" x14ac:dyDescent="0.25"/>
  <cols>
    <col min="1" max="1" width="11.125" style="1" customWidth="1"/>
    <col min="2" max="7" width="13.125" style="1" customWidth="1"/>
    <col min="8" max="8" width="10.625" style="1" customWidth="1"/>
    <col min="9" max="9" width="13.75" style="1" hidden="1" customWidth="1"/>
    <col min="10" max="10" width="11" style="1" customWidth="1"/>
    <col min="11" max="16384" width="11" style="1"/>
  </cols>
  <sheetData>
    <row r="1" spans="1:9" ht="90" customHeight="1" x14ac:dyDescent="0.25">
      <c r="A1" s="2"/>
      <c r="B1" s="34"/>
      <c r="C1" s="37" t="str">
        <f>"Namur city Youth International "
&amp; CONCATENATE(TEXT(I1,"mm/jj/aaaa")," and ",TEXT(I1+1,"mm/jj/aaaa"))</f>
        <v>Namur city Youth International 10/31/2026 and 11/01/2026</v>
      </c>
      <c r="D1" s="37"/>
      <c r="E1" s="37"/>
      <c r="F1" s="37"/>
      <c r="G1" s="34"/>
      <c r="H1" s="3"/>
      <c r="I1" s="1">
        <f>'Fiche Inscription'!I1</f>
        <v>46326</v>
      </c>
    </row>
    <row r="2" spans="1:9" ht="22.9" customHeight="1" thickBot="1" x14ac:dyDescent="0.3">
      <c r="A2" s="38" t="s">
        <v>34</v>
      </c>
      <c r="B2" s="39"/>
      <c r="C2" s="39"/>
      <c r="D2" s="39"/>
      <c r="E2" s="39"/>
      <c r="F2" s="39"/>
      <c r="G2" s="39"/>
      <c r="H2" s="40"/>
      <c r="I2" s="4"/>
    </row>
    <row r="3" spans="1:9" ht="25.15" customHeight="1" thickBot="1" x14ac:dyDescent="0.3">
      <c r="A3" s="41"/>
      <c r="B3" s="42"/>
      <c r="C3" s="42"/>
      <c r="D3" s="42"/>
      <c r="E3" s="42"/>
      <c r="F3" s="42"/>
      <c r="G3" s="42"/>
      <c r="H3" s="43"/>
      <c r="I3" s="1" t="s">
        <v>56</v>
      </c>
    </row>
    <row r="4" spans="1:9" ht="22.5" customHeight="1" x14ac:dyDescent="0.25">
      <c r="A4" s="44" t="s">
        <v>10</v>
      </c>
      <c r="B4" s="45"/>
      <c r="C4" s="45"/>
      <c r="D4" s="45"/>
      <c r="E4" s="45"/>
      <c r="F4" s="45"/>
      <c r="G4" s="45"/>
      <c r="H4" s="46"/>
      <c r="I4" s="1" t="s">
        <v>54</v>
      </c>
    </row>
    <row r="5" spans="1:9" ht="15.75" customHeight="1" x14ac:dyDescent="0.25">
      <c r="A5" s="47" t="s">
        <v>2</v>
      </c>
      <c r="B5" s="48"/>
      <c r="C5" s="48"/>
      <c r="D5" s="49"/>
      <c r="E5" s="50" t="s">
        <v>1</v>
      </c>
      <c r="F5" s="48"/>
      <c r="G5" s="48"/>
      <c r="H5" s="51"/>
      <c r="I5" s="1" t="s">
        <v>55</v>
      </c>
    </row>
    <row r="6" spans="1:9" ht="16.5" thickBot="1" x14ac:dyDescent="0.3">
      <c r="A6" s="52"/>
      <c r="B6" s="53"/>
      <c r="C6" s="53"/>
      <c r="D6" s="54"/>
      <c r="E6" s="55"/>
      <c r="F6" s="56"/>
      <c r="G6" s="56"/>
      <c r="H6" s="57"/>
    </row>
    <row r="7" spans="1:9" ht="15.75" customHeight="1" x14ac:dyDescent="0.25">
      <c r="A7" s="68" t="s">
        <v>29</v>
      </c>
      <c r="B7" s="69"/>
      <c r="C7" s="69"/>
      <c r="D7" s="72"/>
      <c r="E7" s="74" t="s">
        <v>30</v>
      </c>
      <c r="F7" s="76" t="s">
        <v>7</v>
      </c>
      <c r="G7" s="77"/>
      <c r="H7" s="78"/>
    </row>
    <row r="8" spans="1:9" ht="16.5" thickBot="1" x14ac:dyDescent="0.3">
      <c r="A8" s="70"/>
      <c r="B8" s="71"/>
      <c r="C8" s="71"/>
      <c r="D8" s="73"/>
      <c r="E8" s="75"/>
      <c r="F8" s="79"/>
      <c r="G8" s="80"/>
      <c r="H8" s="81"/>
    </row>
    <row r="9" spans="1:9" ht="35.25" customHeight="1" thickBot="1" x14ac:dyDescent="0.3">
      <c r="A9" s="58"/>
      <c r="B9" s="59" t="s">
        <v>16</v>
      </c>
      <c r="C9" s="59"/>
      <c r="D9" s="59" t="s">
        <v>19</v>
      </c>
      <c r="E9" s="59"/>
      <c r="F9" s="59" t="s">
        <v>20</v>
      </c>
      <c r="G9" s="59"/>
      <c r="H9" s="59"/>
      <c r="I9" s="1" t="s">
        <v>28</v>
      </c>
    </row>
    <row r="10" spans="1:9" ht="33.75" customHeight="1" thickBot="1" x14ac:dyDescent="0.3">
      <c r="A10" s="58"/>
      <c r="B10" s="7" t="s">
        <v>24</v>
      </c>
      <c r="C10" s="7" t="s">
        <v>25</v>
      </c>
      <c r="D10" s="7" t="s">
        <v>24</v>
      </c>
      <c r="E10" s="7" t="s">
        <v>25</v>
      </c>
      <c r="F10" s="7" t="s">
        <v>24</v>
      </c>
      <c r="G10" s="7" t="s">
        <v>25</v>
      </c>
      <c r="H10" s="60"/>
      <c r="I10" s="1" t="s">
        <v>26</v>
      </c>
    </row>
    <row r="11" spans="1:9" ht="22.5" customHeight="1" x14ac:dyDescent="0.25">
      <c r="A11" s="6" t="s">
        <v>17</v>
      </c>
      <c r="B11" s="26"/>
      <c r="C11" s="26"/>
      <c r="D11" s="26"/>
      <c r="E11" s="26"/>
      <c r="F11" s="26"/>
      <c r="G11" s="26"/>
      <c r="H11" s="67"/>
      <c r="I11" s="1" t="s">
        <v>27</v>
      </c>
    </row>
    <row r="12" spans="1:9" ht="22.5" customHeight="1" thickBot="1" x14ac:dyDescent="0.3">
      <c r="A12" s="5" t="s">
        <v>18</v>
      </c>
      <c r="B12" s="27"/>
      <c r="C12" s="27"/>
      <c r="D12" s="27"/>
      <c r="E12" s="27"/>
      <c r="F12" s="27"/>
      <c r="G12" s="27"/>
      <c r="H12" s="67"/>
    </row>
    <row r="13" spans="1:9" x14ac:dyDescent="0.25">
      <c r="A13" s="9"/>
      <c r="B13" s="10"/>
      <c r="C13" s="10"/>
      <c r="D13" s="10"/>
      <c r="E13" s="10"/>
      <c r="F13" s="10"/>
      <c r="G13" s="10"/>
      <c r="H13" s="11"/>
    </row>
    <row r="14" spans="1:9" ht="21.75" customHeight="1" x14ac:dyDescent="0.25">
      <c r="A14" s="12" t="s">
        <v>21</v>
      </c>
      <c r="B14" s="10"/>
      <c r="C14" s="29"/>
      <c r="D14" s="10"/>
      <c r="E14" s="14">
        <f>IF(C14=0,,IF(C14=1,G14*INDEX(OptReg,C14,2),((INDEX(OptReg,C14,2)+INDEX(OptReg,C14,3))*(B11+B12+D11+D12+F11+F12))+(INDEX(OptReg,C14,2)*(C11+C12+E11+E12+G11+G12))))</f>
        <v>0</v>
      </c>
      <c r="F14" s="10" t="str">
        <f>IF(C14=1,"Number players","")</f>
        <v/>
      </c>
      <c r="G14" s="28"/>
      <c r="H14" s="11"/>
    </row>
    <row r="15" spans="1:9" ht="21.75" customHeight="1" x14ac:dyDescent="0.25">
      <c r="A15" s="12" t="s">
        <v>53</v>
      </c>
      <c r="B15" s="10"/>
      <c r="C15" s="29"/>
      <c r="D15" s="10"/>
      <c r="E15" s="14">
        <f>IF(C14=0,,IF(C15&gt;1,SUM(B11:G12)*INDEX(OptInscrip,C14,4)+((B11+B12+D11+D12+F11+F12)*INDEX(OptInscrip,C14,3)),0)+IF(C15=3,SUM(B11:G12)*INDEX(OptInscrip,C14,5)+((B11+B12+D11+D12+F11+F12)*INDEX(OptInscrip,C14,3)),0))</f>
        <v>0</v>
      </c>
      <c r="F15" s="10"/>
      <c r="G15" s="10"/>
      <c r="H15" s="11"/>
    </row>
    <row r="16" spans="1:9" ht="21.75" customHeight="1" x14ac:dyDescent="0.25">
      <c r="A16" s="12" t="s">
        <v>97</v>
      </c>
      <c r="B16" s="10"/>
      <c r="C16" s="28"/>
      <c r="D16" s="15">
        <f>$C$27</f>
        <v>14</v>
      </c>
      <c r="E16" s="14">
        <f>C16*$C$27</f>
        <v>0</v>
      </c>
      <c r="F16" s="10"/>
      <c r="G16" s="10"/>
      <c r="H16" s="11"/>
    </row>
    <row r="17" spans="1:8" ht="21.75" customHeight="1" x14ac:dyDescent="0.25">
      <c r="A17" s="12" t="s">
        <v>98</v>
      </c>
      <c r="B17" s="10"/>
      <c r="C17" s="28"/>
      <c r="D17" s="15">
        <f>$C$27</f>
        <v>14</v>
      </c>
      <c r="E17" s="14">
        <f>C17*$C$27</f>
        <v>0</v>
      </c>
      <c r="F17" s="10"/>
      <c r="G17" s="10"/>
      <c r="H17" s="11"/>
    </row>
    <row r="18" spans="1:8" ht="21.75" customHeight="1" thickBot="1" x14ac:dyDescent="0.3">
      <c r="A18" s="12" t="s">
        <v>23</v>
      </c>
      <c r="B18" s="10"/>
      <c r="C18" s="29"/>
      <c r="D18" s="16"/>
      <c r="E18" s="14">
        <f>IF(C18=1,200,IF(C18=3,-50,0))</f>
        <v>0</v>
      </c>
      <c r="F18" s="10"/>
      <c r="G18" s="10"/>
      <c r="H18" s="11"/>
    </row>
    <row r="19" spans="1:8" ht="22.5" customHeight="1" x14ac:dyDescent="0.25">
      <c r="A19" s="9"/>
      <c r="B19" s="10"/>
      <c r="C19" s="13"/>
      <c r="D19" s="10"/>
      <c r="E19" s="8">
        <f>SUM(E14:E18)</f>
        <v>0</v>
      </c>
      <c r="F19" s="10"/>
      <c r="G19" s="10"/>
      <c r="H19" s="11"/>
    </row>
    <row r="20" spans="1:8" x14ac:dyDescent="0.25">
      <c r="A20" s="9"/>
      <c r="B20" s="10"/>
      <c r="C20" s="10"/>
      <c r="D20" s="10"/>
      <c r="E20" s="10"/>
      <c r="F20" s="10"/>
      <c r="G20" s="10"/>
      <c r="H20" s="11"/>
    </row>
    <row r="21" spans="1:8" x14ac:dyDescent="0.25">
      <c r="A21" s="9"/>
      <c r="B21" s="10"/>
      <c r="C21" s="10"/>
      <c r="D21" s="10"/>
      <c r="E21" s="10"/>
      <c r="F21" s="10"/>
      <c r="G21" s="10"/>
      <c r="H21" s="11"/>
    </row>
    <row r="22" spans="1:8" ht="31.5" x14ac:dyDescent="0.25">
      <c r="A22" s="9"/>
      <c r="B22" s="10"/>
      <c r="C22" s="10"/>
      <c r="D22" s="24" t="s">
        <v>22</v>
      </c>
      <c r="E22" s="24" t="s">
        <v>95</v>
      </c>
      <c r="F22" s="24" t="s">
        <v>96</v>
      </c>
      <c r="G22" s="10"/>
      <c r="H22" s="11"/>
    </row>
    <row r="23" spans="1:8" x14ac:dyDescent="0.25">
      <c r="A23" s="9"/>
      <c r="B23" s="17" t="s">
        <v>15</v>
      </c>
      <c r="C23" s="18">
        <f>'Fiche Inscription'!C22</f>
        <v>55</v>
      </c>
      <c r="D23" s="18"/>
      <c r="E23" s="18"/>
      <c r="F23" s="18"/>
      <c r="G23" s="10"/>
      <c r="H23" s="11"/>
    </row>
    <row r="24" spans="1:8" x14ac:dyDescent="0.25">
      <c r="A24" s="9"/>
      <c r="B24" s="17" t="s">
        <v>12</v>
      </c>
      <c r="C24" s="18">
        <f>'Fiche Inscription'!C23</f>
        <v>105</v>
      </c>
      <c r="D24" s="18">
        <f>'Fiche Inscription'!D23</f>
        <v>25</v>
      </c>
      <c r="E24" s="18">
        <f>'Fiche Inscription'!E23</f>
        <v>35</v>
      </c>
      <c r="F24" s="18">
        <f>'Fiche Inscription'!F23</f>
        <v>45</v>
      </c>
      <c r="G24" s="10"/>
      <c r="H24" s="11"/>
    </row>
    <row r="25" spans="1:8" x14ac:dyDescent="0.25">
      <c r="A25" s="9"/>
      <c r="B25" s="17" t="s">
        <v>13</v>
      </c>
      <c r="C25" s="18">
        <f>'Fiche Inscription'!C24</f>
        <v>90</v>
      </c>
      <c r="D25" s="18">
        <f>'Fiche Inscription'!D24</f>
        <v>20</v>
      </c>
      <c r="E25" s="18">
        <f>'Fiche Inscription'!E24</f>
        <v>25</v>
      </c>
      <c r="F25" s="18">
        <f>'Fiche Inscription'!F24</f>
        <v>25</v>
      </c>
      <c r="G25" s="10"/>
      <c r="H25" s="11"/>
    </row>
    <row r="26" spans="1:8" x14ac:dyDescent="0.25">
      <c r="A26" s="9"/>
      <c r="B26" s="17" t="s">
        <v>14</v>
      </c>
      <c r="C26" s="18">
        <f>'Fiche Inscription'!C25</f>
        <v>80</v>
      </c>
      <c r="D26" s="18">
        <f>'Fiche Inscription'!D25</f>
        <v>20</v>
      </c>
      <c r="E26" s="18">
        <f>'Fiche Inscription'!E25</f>
        <v>25</v>
      </c>
      <c r="F26" s="18">
        <f>'Fiche Inscription'!F25</f>
        <v>25</v>
      </c>
      <c r="G26" s="10"/>
      <c r="H26" s="11"/>
    </row>
    <row r="27" spans="1:8" x14ac:dyDescent="0.25">
      <c r="A27" s="9"/>
      <c r="B27" s="17" t="s">
        <v>57</v>
      </c>
      <c r="C27" s="18">
        <f>'Fiche Inscription'!C26</f>
        <v>14</v>
      </c>
      <c r="D27" s="18"/>
      <c r="E27" s="18"/>
      <c r="F27" s="10"/>
      <c r="G27" s="10"/>
      <c r="H27" s="11"/>
    </row>
    <row r="28" spans="1:8" x14ac:dyDescent="0.25">
      <c r="A28" s="82" t="s">
        <v>94</v>
      </c>
      <c r="B28" s="83"/>
      <c r="C28" s="83"/>
      <c r="D28" s="83"/>
      <c r="E28" s="83"/>
      <c r="F28" s="83"/>
      <c r="G28" s="83"/>
      <c r="H28" s="84"/>
    </row>
    <row r="29" spans="1:8" x14ac:dyDescent="0.25">
      <c r="A29" s="9"/>
      <c r="B29" s="10"/>
      <c r="C29" s="10"/>
      <c r="D29" s="10"/>
      <c r="E29" s="10"/>
      <c r="F29" s="10"/>
      <c r="G29" s="10"/>
      <c r="H29" s="11"/>
    </row>
    <row r="30" spans="1:8" x14ac:dyDescent="0.25">
      <c r="A30" s="9"/>
      <c r="B30" s="10"/>
      <c r="C30" s="10"/>
      <c r="D30" s="10"/>
      <c r="E30" s="10"/>
      <c r="F30" s="10"/>
      <c r="G30" s="10"/>
      <c r="H30" s="11"/>
    </row>
    <row r="31" spans="1:8" ht="18.75" x14ac:dyDescent="0.25">
      <c r="A31" s="64" t="str">
        <f>CONCATENATE("Return completed sheet to IJN@frbtt-namur.be at the latest on September 15, ", YEAR(I1))</f>
        <v>Return completed sheet to IJN@frbtt-namur.be at the latest on September 15, 2026</v>
      </c>
      <c r="B31" s="65"/>
      <c r="C31" s="65"/>
      <c r="D31" s="65"/>
      <c r="E31" s="65"/>
      <c r="F31" s="65"/>
      <c r="G31" s="65"/>
      <c r="H31" s="66"/>
    </row>
    <row r="32" spans="1:8" ht="18.75" x14ac:dyDescent="0.25">
      <c r="A32" s="20"/>
      <c r="B32" s="10"/>
      <c r="C32" s="10"/>
      <c r="D32" s="10"/>
      <c r="E32" s="10"/>
      <c r="F32" s="10"/>
      <c r="G32" s="10"/>
      <c r="H32" s="11"/>
    </row>
    <row r="33" spans="1:8" ht="18.75" x14ac:dyDescent="0.25">
      <c r="A33" s="20"/>
      <c r="B33" s="10"/>
      <c r="C33" s="10"/>
      <c r="D33" s="10"/>
      <c r="E33" s="10"/>
      <c r="F33" s="10"/>
      <c r="G33" s="10"/>
      <c r="H33" s="11"/>
    </row>
    <row r="34" spans="1:8" ht="18.75" x14ac:dyDescent="0.25">
      <c r="A34" s="20"/>
      <c r="B34" s="10"/>
      <c r="C34" s="10"/>
      <c r="D34" s="10"/>
      <c r="E34" s="10"/>
      <c r="F34" s="10"/>
      <c r="G34" s="10"/>
      <c r="H34" s="11"/>
    </row>
    <row r="35" spans="1:8" ht="18.75" x14ac:dyDescent="0.25">
      <c r="A35" s="20"/>
      <c r="B35" s="10"/>
      <c r="C35" s="10"/>
      <c r="D35" s="10"/>
      <c r="E35" s="10"/>
      <c r="F35" s="10"/>
      <c r="G35" s="10"/>
      <c r="H35" s="11"/>
    </row>
    <row r="36" spans="1:8" ht="18.75" x14ac:dyDescent="0.25">
      <c r="A36" s="20"/>
      <c r="B36" s="10"/>
      <c r="C36" s="10"/>
      <c r="D36" s="10"/>
      <c r="E36" s="10"/>
      <c r="F36" s="10"/>
      <c r="G36" s="10"/>
      <c r="H36" s="11"/>
    </row>
    <row r="37" spans="1:8" ht="18.75" x14ac:dyDescent="0.25">
      <c r="A37" s="20"/>
      <c r="B37" s="10"/>
      <c r="C37" s="10"/>
      <c r="D37" s="10"/>
      <c r="E37" s="10"/>
      <c r="F37" s="10"/>
      <c r="G37" s="10"/>
      <c r="H37" s="11"/>
    </row>
    <row r="38" spans="1:8" ht="18.75" x14ac:dyDescent="0.25">
      <c r="A38" s="20"/>
      <c r="B38" s="10"/>
      <c r="C38" s="10"/>
      <c r="D38" s="10"/>
      <c r="E38" s="10"/>
      <c r="F38" s="10"/>
      <c r="G38" s="10"/>
      <c r="H38" s="11"/>
    </row>
    <row r="39" spans="1:8" ht="16.5" thickBot="1" x14ac:dyDescent="0.3">
      <c r="A39" s="21"/>
      <c r="B39" s="22"/>
      <c r="C39" s="22"/>
      <c r="D39" s="22"/>
      <c r="E39" s="22"/>
      <c r="F39" s="22"/>
      <c r="G39" s="22"/>
      <c r="H39" s="23"/>
    </row>
  </sheetData>
  <sheetProtection algorithmName="SHA-512" hashValue="Gtbl2R+7NRyJkLRewUtDnTZqHIh+TYhtfSwgoZwpEJaonaCNpRiDmSTVnZ+Mxg0HDNvl3NuGrbNOMyfora/fdA==" saltValue="uRYQws/igNVgoOgcMHIuTA==" spinCount="100000" sheet="1" objects="1" scenarios="1" selectLockedCells="1"/>
  <mergeCells count="21">
    <mergeCell ref="A28:H28"/>
    <mergeCell ref="A31:H31"/>
    <mergeCell ref="A4:H4"/>
    <mergeCell ref="A5:D5"/>
    <mergeCell ref="E5:H5"/>
    <mergeCell ref="A6:D6"/>
    <mergeCell ref="E6:H6"/>
    <mergeCell ref="H11:H12"/>
    <mergeCell ref="C1:F1"/>
    <mergeCell ref="A2:H2"/>
    <mergeCell ref="A3:H3"/>
    <mergeCell ref="H9:H10"/>
    <mergeCell ref="A9:A10"/>
    <mergeCell ref="A7:C8"/>
    <mergeCell ref="D9:E9"/>
    <mergeCell ref="F9:G9"/>
    <mergeCell ref="B9:C9"/>
    <mergeCell ref="E7:E8"/>
    <mergeCell ref="F7:H7"/>
    <mergeCell ref="D7:D8"/>
    <mergeCell ref="F8:H8"/>
  </mergeCells>
  <phoneticPr fontId="10" type="noConversion"/>
  <conditionalFormatting sqref="G14">
    <cfRule type="expression" dxfId="2" priority="1">
      <formula>IF(C14=1,FALSE,TRUE)</formula>
    </cfRule>
  </conditionalFormatting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9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63" r:id="rId4" name="Drop Down 19">
              <controlPr defaultSize="0" autoLine="0" autoPict="0">
                <anchor moveWithCells="1">
                  <from>
                    <xdr:col>2</xdr:col>
                    <xdr:colOff>9525</xdr:colOff>
                    <xdr:row>14</xdr:row>
                    <xdr:rowOff>57150</xdr:rowOff>
                  </from>
                  <to>
                    <xdr:col>3</xdr:col>
                    <xdr:colOff>66675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5" name="Drop Down 20">
              <controlPr defaultSize="0" autoLine="0" autoPict="0">
                <anchor moveWithCells="1">
                  <from>
                    <xdr:col>2</xdr:col>
                    <xdr:colOff>9525</xdr:colOff>
                    <xdr:row>17</xdr:row>
                    <xdr:rowOff>57150</xdr:rowOff>
                  </from>
                  <to>
                    <xdr:col>3</xdr:col>
                    <xdr:colOff>66675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6" name="Drop Down 25">
              <controlPr defaultSize="0" autoLine="0" autoPict="0">
                <anchor moveWithCells="1">
                  <from>
                    <xdr:col>2</xdr:col>
                    <xdr:colOff>9525</xdr:colOff>
                    <xdr:row>13</xdr:row>
                    <xdr:rowOff>57150</xdr:rowOff>
                  </from>
                  <to>
                    <xdr:col>3</xdr:col>
                    <xdr:colOff>66675</xdr:colOff>
                    <xdr:row>13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6B3D1-9ADD-4A76-9FFA-BDA23429A8BB}">
  <sheetPr>
    <pageSetUpPr fitToPage="1"/>
  </sheetPr>
  <dimension ref="A1:I40"/>
  <sheetViews>
    <sheetView workbookViewId="0">
      <selection activeCell="A4" sqref="A4:H4"/>
    </sheetView>
  </sheetViews>
  <sheetFormatPr baseColWidth="10" defaultColWidth="11" defaultRowHeight="15.75" x14ac:dyDescent="0.25"/>
  <cols>
    <col min="1" max="1" width="11.125" style="1" customWidth="1"/>
    <col min="2" max="7" width="13.125" style="1" customWidth="1"/>
    <col min="8" max="8" width="10.625" style="1" customWidth="1"/>
    <col min="9" max="9" width="15" style="1" hidden="1" customWidth="1"/>
    <col min="10" max="10" width="11" style="1" customWidth="1"/>
    <col min="11" max="16384" width="11" style="1"/>
  </cols>
  <sheetData>
    <row r="1" spans="1:9" ht="45" customHeight="1" x14ac:dyDescent="0.35">
      <c r="A1" s="2"/>
      <c r="B1" s="85" t="s">
        <v>92</v>
      </c>
      <c r="C1" s="85"/>
      <c r="D1" s="85"/>
      <c r="E1" s="85"/>
      <c r="F1" s="85"/>
      <c r="G1" s="85"/>
      <c r="H1" s="3"/>
      <c r="I1" s="1">
        <f>'Fiche Inscription'!I1</f>
        <v>46326</v>
      </c>
    </row>
    <row r="2" spans="1:9" ht="45" customHeight="1" x14ac:dyDescent="0.25">
      <c r="A2" s="35"/>
      <c r="B2" s="86" t="str">
        <f>CONCATENATE(TEXT(I1,"jj/mm/aaaa")," und ",TEXT(I1+1,"jj/mm/aaaa"))</f>
        <v>31/10/2026 und 01/11/2026</v>
      </c>
      <c r="C2" s="86"/>
      <c r="D2" s="86"/>
      <c r="E2" s="86"/>
      <c r="F2" s="86"/>
      <c r="G2" s="86"/>
      <c r="H2" s="36"/>
    </row>
    <row r="3" spans="1:9" ht="22.9" customHeight="1" thickBot="1" x14ac:dyDescent="0.3">
      <c r="A3" s="38" t="s">
        <v>58</v>
      </c>
      <c r="B3" s="39"/>
      <c r="C3" s="39"/>
      <c r="D3" s="39"/>
      <c r="E3" s="39"/>
      <c r="F3" s="39"/>
      <c r="G3" s="39"/>
      <c r="H3" s="40"/>
      <c r="I3" s="4"/>
    </row>
    <row r="4" spans="1:9" ht="25.15" customHeight="1" thickBot="1" x14ac:dyDescent="0.3">
      <c r="A4" s="41"/>
      <c r="B4" s="42"/>
      <c r="C4" s="42"/>
      <c r="D4" s="42"/>
      <c r="E4" s="42"/>
      <c r="F4" s="42"/>
      <c r="G4" s="42"/>
      <c r="H4" s="43"/>
      <c r="I4" s="1" t="s">
        <v>63</v>
      </c>
    </row>
    <row r="5" spans="1:9" ht="22.5" customHeight="1" x14ac:dyDescent="0.25">
      <c r="A5" s="44" t="s">
        <v>4</v>
      </c>
      <c r="B5" s="45"/>
      <c r="C5" s="45"/>
      <c r="D5" s="45"/>
      <c r="E5" s="45"/>
      <c r="F5" s="45"/>
      <c r="G5" s="45"/>
      <c r="H5" s="46"/>
      <c r="I5" s="1" t="s">
        <v>64</v>
      </c>
    </row>
    <row r="6" spans="1:9" ht="15.75" customHeight="1" x14ac:dyDescent="0.25">
      <c r="A6" s="47" t="s">
        <v>3</v>
      </c>
      <c r="B6" s="48"/>
      <c r="C6" s="48"/>
      <c r="D6" s="49"/>
      <c r="E6" s="50" t="s">
        <v>1</v>
      </c>
      <c r="F6" s="48"/>
      <c r="G6" s="48"/>
      <c r="H6" s="51"/>
      <c r="I6" s="1" t="s">
        <v>65</v>
      </c>
    </row>
    <row r="7" spans="1:9" ht="16.5" thickBot="1" x14ac:dyDescent="0.3">
      <c r="A7" s="52"/>
      <c r="B7" s="53"/>
      <c r="C7" s="53"/>
      <c r="D7" s="54"/>
      <c r="E7" s="55"/>
      <c r="F7" s="56"/>
      <c r="G7" s="56"/>
      <c r="H7" s="57"/>
    </row>
    <row r="8" spans="1:9" ht="15.75" customHeight="1" x14ac:dyDescent="0.25">
      <c r="A8" s="68" t="s">
        <v>59</v>
      </c>
      <c r="B8" s="69"/>
      <c r="C8" s="69"/>
      <c r="D8" s="72"/>
      <c r="E8" s="74" t="s">
        <v>30</v>
      </c>
      <c r="F8" s="76" t="s">
        <v>5</v>
      </c>
      <c r="G8" s="77"/>
      <c r="H8" s="78"/>
    </row>
    <row r="9" spans="1:9" ht="16.5" thickBot="1" x14ac:dyDescent="0.3">
      <c r="A9" s="70"/>
      <c r="B9" s="71"/>
      <c r="C9" s="71"/>
      <c r="D9" s="73"/>
      <c r="E9" s="75"/>
      <c r="F9" s="79"/>
      <c r="G9" s="80"/>
      <c r="H9" s="81"/>
    </row>
    <row r="10" spans="1:9" ht="35.25" customHeight="1" thickBot="1" x14ac:dyDescent="0.3">
      <c r="A10" s="58"/>
      <c r="B10" s="59" t="s">
        <v>60</v>
      </c>
      <c r="C10" s="59"/>
      <c r="D10" s="59" t="s">
        <v>61</v>
      </c>
      <c r="E10" s="59"/>
      <c r="F10" s="59" t="s">
        <v>62</v>
      </c>
      <c r="G10" s="59"/>
      <c r="H10" s="59"/>
      <c r="I10" s="1" t="s">
        <v>66</v>
      </c>
    </row>
    <row r="11" spans="1:9" ht="33.75" customHeight="1" thickBot="1" x14ac:dyDescent="0.3">
      <c r="A11" s="58"/>
      <c r="B11" s="7" t="s">
        <v>24</v>
      </c>
      <c r="C11" s="7" t="s">
        <v>25</v>
      </c>
      <c r="D11" s="7" t="s">
        <v>24</v>
      </c>
      <c r="E11" s="7" t="s">
        <v>25</v>
      </c>
      <c r="F11" s="7" t="s">
        <v>24</v>
      </c>
      <c r="G11" s="7" t="s">
        <v>25</v>
      </c>
      <c r="H11" s="60"/>
      <c r="I11" s="1" t="s">
        <v>67</v>
      </c>
    </row>
    <row r="12" spans="1:9" ht="22.5" customHeight="1" x14ac:dyDescent="0.25">
      <c r="A12" s="6" t="s">
        <v>17</v>
      </c>
      <c r="B12" s="26"/>
      <c r="C12" s="26"/>
      <c r="D12" s="26"/>
      <c r="E12" s="26"/>
      <c r="F12" s="26"/>
      <c r="G12" s="26"/>
      <c r="H12" s="67"/>
      <c r="I12" s="1" t="s">
        <v>68</v>
      </c>
    </row>
    <row r="13" spans="1:9" ht="22.5" customHeight="1" thickBot="1" x14ac:dyDescent="0.3">
      <c r="A13" s="5" t="s">
        <v>18</v>
      </c>
      <c r="B13" s="27"/>
      <c r="C13" s="27"/>
      <c r="D13" s="27"/>
      <c r="E13" s="27"/>
      <c r="F13" s="27"/>
      <c r="G13" s="27"/>
      <c r="H13" s="67"/>
    </row>
    <row r="14" spans="1:9" x14ac:dyDescent="0.25">
      <c r="A14" s="9"/>
      <c r="B14" s="10"/>
      <c r="C14" s="10"/>
      <c r="D14" s="10"/>
      <c r="E14" s="10"/>
      <c r="F14" s="10"/>
      <c r="G14" s="10"/>
      <c r="H14" s="11"/>
    </row>
    <row r="15" spans="1:9" ht="21.75" customHeight="1" x14ac:dyDescent="0.25">
      <c r="A15" s="25" t="s">
        <v>69</v>
      </c>
      <c r="B15" s="10"/>
      <c r="C15" s="29"/>
      <c r="D15" s="10"/>
      <c r="E15" s="14">
        <f>IF(C15=0,,IF(C15=1,G15*INDEX(OptReg,C15,2),((INDEX(OptReg,C15,2)+INDEX(OptReg,C15,3))*(B12+B13+D12+D13+F12+F13))+(INDEX(OptReg,C15,2)*(C12+C13+E12+E13+G12+G13))))</f>
        <v>0</v>
      </c>
      <c r="F15" s="10" t="str">
        <f>IF(C15=1,"Number players","")</f>
        <v/>
      </c>
      <c r="G15" s="28"/>
      <c r="H15" s="11"/>
    </row>
    <row r="16" spans="1:9" ht="21.75" customHeight="1" x14ac:dyDescent="0.25">
      <c r="A16" s="25" t="s">
        <v>70</v>
      </c>
      <c r="B16" s="10"/>
      <c r="C16" s="29"/>
      <c r="D16" s="10"/>
      <c r="E16" s="14">
        <f>IF(C15=0,,IF(C16&gt;1,SUM(B12:G13)*INDEX(OptInscrip,C15,4)+((B12+B13+D12+D13+F12+F13)*INDEX(OptInscrip,C15,3)),0)+IF(C16=3,SUM(B12:G13)*INDEX(OptInscrip,C15,5)+((B12+B13+D12+D13+F12+F13)*INDEX(OptInscrip,C15,3)),0))</f>
        <v>0</v>
      </c>
      <c r="F16" s="10"/>
      <c r="G16" s="10"/>
      <c r="H16" s="11"/>
    </row>
    <row r="17" spans="1:8" ht="21.75" customHeight="1" x14ac:dyDescent="0.25">
      <c r="A17" s="25" t="s">
        <v>99</v>
      </c>
      <c r="B17" s="10"/>
      <c r="C17" s="28"/>
      <c r="D17" s="15">
        <f>$C$28</f>
        <v>14</v>
      </c>
      <c r="E17" s="14">
        <f>C17*$C$28</f>
        <v>0</v>
      </c>
      <c r="F17" s="10"/>
      <c r="G17" s="10"/>
      <c r="H17" s="11"/>
    </row>
    <row r="18" spans="1:8" ht="21.75" customHeight="1" x14ac:dyDescent="0.25">
      <c r="A18" s="25" t="s">
        <v>100</v>
      </c>
      <c r="B18" s="10"/>
      <c r="C18" s="28"/>
      <c r="D18" s="15">
        <f>$C$28</f>
        <v>14</v>
      </c>
      <c r="E18" s="14">
        <f>C18*$C$28</f>
        <v>0</v>
      </c>
      <c r="F18" s="10"/>
      <c r="G18" s="10"/>
      <c r="H18" s="11"/>
    </row>
    <row r="19" spans="1:8" ht="21.75" customHeight="1" thickBot="1" x14ac:dyDescent="0.3">
      <c r="A19" s="25" t="s">
        <v>71</v>
      </c>
      <c r="B19" s="10"/>
      <c r="C19" s="29"/>
      <c r="D19" s="16"/>
      <c r="E19" s="14">
        <f>IF(C19=1,200,IF(C19=3,-50,0))</f>
        <v>0</v>
      </c>
      <c r="F19" s="10"/>
      <c r="G19" s="10"/>
      <c r="H19" s="11"/>
    </row>
    <row r="20" spans="1:8" ht="22.5" customHeight="1" x14ac:dyDescent="0.25">
      <c r="A20" s="9"/>
      <c r="B20" s="10"/>
      <c r="C20" s="13"/>
      <c r="D20" s="10"/>
      <c r="E20" s="8">
        <f>SUM(E15:E19)</f>
        <v>0</v>
      </c>
      <c r="F20" s="10"/>
      <c r="G20" s="10"/>
      <c r="H20" s="11"/>
    </row>
    <row r="21" spans="1:8" x14ac:dyDescent="0.25">
      <c r="A21" s="9"/>
      <c r="B21" s="10"/>
      <c r="C21" s="10"/>
      <c r="D21" s="10"/>
      <c r="E21" s="10"/>
      <c r="F21" s="10"/>
      <c r="G21" s="10"/>
      <c r="H21" s="11"/>
    </row>
    <row r="22" spans="1:8" x14ac:dyDescent="0.25">
      <c r="A22" s="9"/>
      <c r="B22" s="10"/>
      <c r="C22" s="10"/>
      <c r="D22" s="10"/>
      <c r="E22" s="10"/>
      <c r="F22" s="10"/>
      <c r="G22" s="10"/>
      <c r="H22" s="11"/>
    </row>
    <row r="23" spans="1:8" ht="47.25" x14ac:dyDescent="0.25">
      <c r="A23" s="9"/>
      <c r="B23" s="10"/>
      <c r="C23" s="10"/>
      <c r="D23" s="24" t="s">
        <v>22</v>
      </c>
      <c r="E23" s="24" t="s">
        <v>102</v>
      </c>
      <c r="F23" s="24" t="s">
        <v>101</v>
      </c>
      <c r="G23" s="10"/>
      <c r="H23" s="11"/>
    </row>
    <row r="24" spans="1:8" x14ac:dyDescent="0.25">
      <c r="A24" s="9"/>
      <c r="B24" s="17" t="s">
        <v>15</v>
      </c>
      <c r="C24" s="18">
        <f>'Fiche Inscription'!C22</f>
        <v>55</v>
      </c>
      <c r="D24" s="18"/>
      <c r="E24" s="18"/>
      <c r="F24" s="18"/>
      <c r="G24" s="10"/>
      <c r="H24" s="11"/>
    </row>
    <row r="25" spans="1:8" x14ac:dyDescent="0.25">
      <c r="A25" s="9"/>
      <c r="B25" s="17" t="s">
        <v>12</v>
      </c>
      <c r="C25" s="18">
        <f>'Fiche Inscription'!C23</f>
        <v>105</v>
      </c>
      <c r="D25" s="18">
        <f>'Fiche Inscription'!D23</f>
        <v>25</v>
      </c>
      <c r="E25" s="18">
        <f>'Fiche Inscription'!E23</f>
        <v>35</v>
      </c>
      <c r="F25" s="18">
        <f>'Fiche Inscription'!F23</f>
        <v>45</v>
      </c>
      <c r="G25" s="10"/>
      <c r="H25" s="11"/>
    </row>
    <row r="26" spans="1:8" x14ac:dyDescent="0.25">
      <c r="A26" s="9"/>
      <c r="B26" s="17" t="s">
        <v>13</v>
      </c>
      <c r="C26" s="18">
        <f>'Fiche Inscription'!C24</f>
        <v>90</v>
      </c>
      <c r="D26" s="18">
        <f>'Fiche Inscription'!D24</f>
        <v>20</v>
      </c>
      <c r="E26" s="18">
        <f>'Fiche Inscription'!E24</f>
        <v>25</v>
      </c>
      <c r="F26" s="18">
        <f>'Fiche Inscription'!F24</f>
        <v>25</v>
      </c>
      <c r="G26" s="10"/>
      <c r="H26" s="11"/>
    </row>
    <row r="27" spans="1:8" x14ac:dyDescent="0.25">
      <c r="A27" s="9"/>
      <c r="B27" s="17" t="s">
        <v>14</v>
      </c>
      <c r="C27" s="18">
        <f>'Fiche Inscription'!C25</f>
        <v>80</v>
      </c>
      <c r="D27" s="18">
        <f>'Fiche Inscription'!D25</f>
        <v>20</v>
      </c>
      <c r="E27" s="18">
        <f>'Fiche Inscription'!E25</f>
        <v>25</v>
      </c>
      <c r="F27" s="18">
        <f>'Fiche Inscription'!F25</f>
        <v>25</v>
      </c>
      <c r="G27" s="10"/>
      <c r="H27" s="11"/>
    </row>
    <row r="28" spans="1:8" x14ac:dyDescent="0.25">
      <c r="A28" s="9"/>
      <c r="B28" s="17" t="s">
        <v>57</v>
      </c>
      <c r="C28" s="18">
        <f>'Fiche Inscription'!C26</f>
        <v>14</v>
      </c>
      <c r="D28" s="18"/>
      <c r="E28" s="18"/>
      <c r="F28" s="10"/>
      <c r="G28" s="10"/>
      <c r="H28" s="11"/>
    </row>
    <row r="29" spans="1:8" x14ac:dyDescent="0.25">
      <c r="A29" s="90" t="s">
        <v>103</v>
      </c>
      <c r="B29" s="91"/>
      <c r="C29" s="91"/>
      <c r="D29" s="91"/>
      <c r="E29" s="91"/>
      <c r="F29" s="91"/>
      <c r="G29" s="91"/>
      <c r="H29" s="92"/>
    </row>
    <row r="30" spans="1:8" x14ac:dyDescent="0.25">
      <c r="A30" s="90"/>
      <c r="B30" s="91"/>
      <c r="C30" s="91"/>
      <c r="D30" s="91"/>
      <c r="E30" s="91"/>
      <c r="F30" s="91"/>
      <c r="G30" s="91"/>
      <c r="H30" s="92"/>
    </row>
    <row r="31" spans="1:8" x14ac:dyDescent="0.25">
      <c r="A31" s="9"/>
      <c r="B31" s="10"/>
      <c r="C31" s="10"/>
      <c r="D31" s="10"/>
      <c r="E31" s="10"/>
      <c r="F31" s="10"/>
      <c r="G31" s="10"/>
      <c r="H31" s="11"/>
    </row>
    <row r="32" spans="1:8" ht="18.75" customHeight="1" x14ac:dyDescent="0.25">
      <c r="A32" s="87" t="str">
        <f>CONCATENATE("Senden Sie das ausgefüllte Blatt spätestens am 15 September ",YEAR(I1)," an IJN@frbtt-namur.be zurück ")</f>
        <v xml:space="preserve">Senden Sie das ausgefüllte Blatt spätestens am 15 September 2026 an IJN@frbtt-namur.be zurück </v>
      </c>
      <c r="B32" s="88"/>
      <c r="C32" s="88"/>
      <c r="D32" s="88"/>
      <c r="E32" s="88"/>
      <c r="F32" s="88"/>
      <c r="G32" s="88"/>
      <c r="H32" s="89"/>
    </row>
    <row r="33" spans="1:8" ht="18.75" customHeight="1" x14ac:dyDescent="0.25">
      <c r="A33" s="87"/>
      <c r="B33" s="88"/>
      <c r="C33" s="88"/>
      <c r="D33" s="88"/>
      <c r="E33" s="88"/>
      <c r="F33" s="88"/>
      <c r="G33" s="88"/>
      <c r="H33" s="89"/>
    </row>
    <row r="34" spans="1:8" ht="18.75" x14ac:dyDescent="0.25">
      <c r="A34" s="20"/>
      <c r="B34" s="10"/>
      <c r="C34" s="10"/>
      <c r="D34" s="10"/>
      <c r="E34" s="10"/>
      <c r="F34" s="10"/>
      <c r="G34" s="10"/>
      <c r="H34" s="11"/>
    </row>
    <row r="35" spans="1:8" ht="18.75" x14ac:dyDescent="0.25">
      <c r="A35" s="20"/>
      <c r="B35" s="10"/>
      <c r="C35" s="10"/>
      <c r="D35" s="10"/>
      <c r="E35" s="10"/>
      <c r="F35" s="10"/>
      <c r="G35" s="10"/>
      <c r="H35" s="11"/>
    </row>
    <row r="36" spans="1:8" ht="18.75" x14ac:dyDescent="0.25">
      <c r="A36" s="20"/>
      <c r="B36" s="10"/>
      <c r="C36" s="10"/>
      <c r="D36" s="10"/>
      <c r="E36" s="10"/>
      <c r="F36" s="10"/>
      <c r="G36" s="10"/>
      <c r="H36" s="11"/>
    </row>
    <row r="37" spans="1:8" ht="18.75" x14ac:dyDescent="0.25">
      <c r="A37" s="20"/>
      <c r="B37" s="10"/>
      <c r="C37" s="10"/>
      <c r="D37" s="10"/>
      <c r="E37" s="10"/>
      <c r="F37" s="10"/>
      <c r="G37" s="10"/>
      <c r="H37" s="11"/>
    </row>
    <row r="38" spans="1:8" ht="18.75" x14ac:dyDescent="0.25">
      <c r="A38" s="20"/>
      <c r="B38" s="10"/>
      <c r="C38" s="10"/>
      <c r="D38" s="10"/>
      <c r="E38" s="10"/>
      <c r="F38" s="10"/>
      <c r="G38" s="10"/>
      <c r="H38" s="11"/>
    </row>
    <row r="39" spans="1:8" ht="18.75" x14ac:dyDescent="0.25">
      <c r="A39" s="20"/>
      <c r="B39" s="10"/>
      <c r="C39" s="10"/>
      <c r="D39" s="10"/>
      <c r="E39" s="10"/>
      <c r="F39" s="10"/>
      <c r="G39" s="10"/>
      <c r="H39" s="11"/>
    </row>
    <row r="40" spans="1:8" ht="16.5" thickBot="1" x14ac:dyDescent="0.3">
      <c r="A40" s="21"/>
      <c r="B40" s="22"/>
      <c r="C40" s="22"/>
      <c r="D40" s="22"/>
      <c r="E40" s="22"/>
      <c r="F40" s="22"/>
      <c r="G40" s="22"/>
      <c r="H40" s="23"/>
    </row>
  </sheetData>
  <sheetProtection algorithmName="SHA-512" hashValue="bn4WuT/5x1EGdtA7ksq1TSBYV/TkRkeQDO/s4pi2nkwGDFEA7tbMn+/+BeYhIxVNXh8x3ybgoY51mHpbx38DXQ==" saltValue="sPNCCnJ5wcRcrmhXKxoTfQ==" spinCount="100000" sheet="1" objects="1" scenarios="1" selectLockedCells="1"/>
  <mergeCells count="22">
    <mergeCell ref="A32:H33"/>
    <mergeCell ref="A29:H30"/>
    <mergeCell ref="A10:A11"/>
    <mergeCell ref="B10:C10"/>
    <mergeCell ref="D10:E10"/>
    <mergeCell ref="F10:G10"/>
    <mergeCell ref="H10:H11"/>
    <mergeCell ref="H12:H13"/>
    <mergeCell ref="A7:D7"/>
    <mergeCell ref="E7:H7"/>
    <mergeCell ref="A8:C9"/>
    <mergeCell ref="D8:D9"/>
    <mergeCell ref="E8:E9"/>
    <mergeCell ref="F8:H8"/>
    <mergeCell ref="F9:H9"/>
    <mergeCell ref="B1:G1"/>
    <mergeCell ref="A3:H3"/>
    <mergeCell ref="A4:H4"/>
    <mergeCell ref="A5:H5"/>
    <mergeCell ref="A6:D6"/>
    <mergeCell ref="E6:H6"/>
    <mergeCell ref="B2:G2"/>
  </mergeCells>
  <conditionalFormatting sqref="G15">
    <cfRule type="expression" dxfId="1" priority="1">
      <formula>IF(C15=1,FALSE,TRUE)</formula>
    </cfRule>
  </conditionalFormatting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9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Drop Down 1">
              <controlPr defaultSize="0" autoLine="0" autoPict="0">
                <anchor moveWithCells="1">
                  <from>
                    <xdr:col>2</xdr:col>
                    <xdr:colOff>9525</xdr:colOff>
                    <xdr:row>15</xdr:row>
                    <xdr:rowOff>57150</xdr:rowOff>
                  </from>
                  <to>
                    <xdr:col>3</xdr:col>
                    <xdr:colOff>266700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Drop Down 2">
              <controlPr defaultSize="0" autoLine="0" autoPict="0">
                <anchor moveWithCells="1">
                  <from>
                    <xdr:col>2</xdr:col>
                    <xdr:colOff>9525</xdr:colOff>
                    <xdr:row>18</xdr:row>
                    <xdr:rowOff>57150</xdr:rowOff>
                  </from>
                  <to>
                    <xdr:col>3</xdr:col>
                    <xdr:colOff>266700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Drop Down 3">
              <controlPr defaultSize="0" autoLine="0" autoPict="0">
                <anchor moveWithCells="1">
                  <from>
                    <xdr:col>2</xdr:col>
                    <xdr:colOff>9525</xdr:colOff>
                    <xdr:row>14</xdr:row>
                    <xdr:rowOff>57150</xdr:rowOff>
                  </from>
                  <to>
                    <xdr:col>3</xdr:col>
                    <xdr:colOff>66675</xdr:colOff>
                    <xdr:row>14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5EA33-67B0-47F3-9111-71F7A7615657}">
  <sheetPr>
    <pageSetUpPr fitToPage="1"/>
  </sheetPr>
  <dimension ref="A1:I40"/>
  <sheetViews>
    <sheetView workbookViewId="0">
      <selection activeCell="A4" sqref="A4:H4"/>
    </sheetView>
  </sheetViews>
  <sheetFormatPr baseColWidth="10" defaultColWidth="11" defaultRowHeight="15.75" x14ac:dyDescent="0.25"/>
  <cols>
    <col min="1" max="1" width="11.125" style="1" customWidth="1"/>
    <col min="2" max="7" width="13.125" style="1" customWidth="1"/>
    <col min="8" max="8" width="10.625" style="1" customWidth="1"/>
    <col min="9" max="9" width="16" style="1" hidden="1" customWidth="1"/>
    <col min="10" max="10" width="11" style="1" customWidth="1"/>
    <col min="11" max="16384" width="11" style="1"/>
  </cols>
  <sheetData>
    <row r="1" spans="1:9" ht="45" customHeight="1" x14ac:dyDescent="0.35">
      <c r="A1" s="2"/>
      <c r="B1" s="85" t="s">
        <v>93</v>
      </c>
      <c r="C1" s="85"/>
      <c r="D1" s="85"/>
      <c r="E1" s="85"/>
      <c r="F1" s="85"/>
      <c r="G1" s="85"/>
      <c r="H1" s="3"/>
      <c r="I1" s="1">
        <f>'Fiche Inscription'!I1</f>
        <v>46326</v>
      </c>
    </row>
    <row r="2" spans="1:9" ht="45" customHeight="1" x14ac:dyDescent="0.25">
      <c r="A2" s="35"/>
      <c r="B2" s="93" t="str">
        <f>CONCATENATE(TEXT(I1,"jj/mm/aaaa")," en ",TEXT(I1+1,"jj/mm/aaaa"))</f>
        <v>31/10/2026 en 01/11/2026</v>
      </c>
      <c r="C2" s="93"/>
      <c r="D2" s="93"/>
      <c r="E2" s="93"/>
      <c r="F2" s="93"/>
      <c r="G2" s="93"/>
      <c r="H2" s="36"/>
    </row>
    <row r="3" spans="1:9" ht="22.9" customHeight="1" thickBot="1" x14ac:dyDescent="0.3">
      <c r="A3" s="38" t="s">
        <v>72</v>
      </c>
      <c r="B3" s="39"/>
      <c r="C3" s="39"/>
      <c r="D3" s="39"/>
      <c r="E3" s="39"/>
      <c r="F3" s="39"/>
      <c r="G3" s="39"/>
      <c r="H3" s="40"/>
      <c r="I3" s="4"/>
    </row>
    <row r="4" spans="1:9" ht="25.15" customHeight="1" thickBot="1" x14ac:dyDescent="0.3">
      <c r="A4" s="41"/>
      <c r="B4" s="42"/>
      <c r="C4" s="42"/>
      <c r="D4" s="42"/>
      <c r="E4" s="42"/>
      <c r="F4" s="42"/>
      <c r="G4" s="42"/>
      <c r="H4" s="43"/>
      <c r="I4" s="1" t="s">
        <v>78</v>
      </c>
    </row>
    <row r="5" spans="1:9" ht="22.5" customHeight="1" x14ac:dyDescent="0.25">
      <c r="A5" s="44" t="s">
        <v>11</v>
      </c>
      <c r="B5" s="45"/>
      <c r="C5" s="45"/>
      <c r="D5" s="45"/>
      <c r="E5" s="45"/>
      <c r="F5" s="45"/>
      <c r="G5" s="45"/>
      <c r="H5" s="46"/>
      <c r="I5" s="1" t="s">
        <v>79</v>
      </c>
    </row>
    <row r="6" spans="1:9" ht="15.75" customHeight="1" x14ac:dyDescent="0.25">
      <c r="A6" s="47" t="s">
        <v>9</v>
      </c>
      <c r="B6" s="48"/>
      <c r="C6" s="48"/>
      <c r="D6" s="49"/>
      <c r="E6" s="50" t="s">
        <v>1</v>
      </c>
      <c r="F6" s="48"/>
      <c r="G6" s="48"/>
      <c r="H6" s="51"/>
      <c r="I6" s="1" t="s">
        <v>80</v>
      </c>
    </row>
    <row r="7" spans="1:9" ht="16.5" thickBot="1" x14ac:dyDescent="0.3">
      <c r="A7" s="52"/>
      <c r="B7" s="53"/>
      <c r="C7" s="53"/>
      <c r="D7" s="54"/>
      <c r="E7" s="55"/>
      <c r="F7" s="56"/>
      <c r="G7" s="56"/>
      <c r="H7" s="57"/>
    </row>
    <row r="8" spans="1:9" ht="15.75" customHeight="1" x14ac:dyDescent="0.25">
      <c r="A8" s="68" t="s">
        <v>73</v>
      </c>
      <c r="B8" s="69"/>
      <c r="C8" s="69"/>
      <c r="D8" s="72"/>
      <c r="E8" s="74" t="s">
        <v>74</v>
      </c>
      <c r="F8" s="76" t="s">
        <v>7</v>
      </c>
      <c r="G8" s="77"/>
      <c r="H8" s="78"/>
    </row>
    <row r="9" spans="1:9" ht="16.5" thickBot="1" x14ac:dyDescent="0.3">
      <c r="A9" s="70"/>
      <c r="B9" s="71"/>
      <c r="C9" s="71"/>
      <c r="D9" s="73"/>
      <c r="E9" s="75"/>
      <c r="F9" s="79"/>
      <c r="G9" s="80"/>
      <c r="H9" s="81"/>
    </row>
    <row r="10" spans="1:9" ht="35.25" customHeight="1" thickBot="1" x14ac:dyDescent="0.3">
      <c r="A10" s="58"/>
      <c r="B10" s="59" t="s">
        <v>75</v>
      </c>
      <c r="C10" s="59"/>
      <c r="D10" s="59" t="s">
        <v>76</v>
      </c>
      <c r="E10" s="59"/>
      <c r="F10" s="59" t="s">
        <v>77</v>
      </c>
      <c r="G10" s="59"/>
      <c r="H10" s="59"/>
      <c r="I10" s="1" t="s">
        <v>84</v>
      </c>
    </row>
    <row r="11" spans="1:9" ht="33.75" customHeight="1" thickBot="1" x14ac:dyDescent="0.3">
      <c r="A11" s="58"/>
      <c r="B11" s="7" t="s">
        <v>24</v>
      </c>
      <c r="C11" s="7" t="s">
        <v>25</v>
      </c>
      <c r="D11" s="7" t="s">
        <v>24</v>
      </c>
      <c r="E11" s="7" t="s">
        <v>25</v>
      </c>
      <c r="F11" s="7" t="s">
        <v>24</v>
      </c>
      <c r="G11" s="7" t="s">
        <v>25</v>
      </c>
      <c r="H11" s="60"/>
      <c r="I11" s="1" t="s">
        <v>85</v>
      </c>
    </row>
    <row r="12" spans="1:9" ht="22.5" customHeight="1" x14ac:dyDescent="0.25">
      <c r="A12" s="6" t="s">
        <v>17</v>
      </c>
      <c r="B12" s="26"/>
      <c r="C12" s="26"/>
      <c r="D12" s="26"/>
      <c r="E12" s="26"/>
      <c r="F12" s="26"/>
      <c r="G12" s="26"/>
      <c r="H12" s="67"/>
      <c r="I12" s="1" t="s">
        <v>86</v>
      </c>
    </row>
    <row r="13" spans="1:9" ht="22.5" customHeight="1" thickBot="1" x14ac:dyDescent="0.3">
      <c r="A13" s="5" t="s">
        <v>18</v>
      </c>
      <c r="B13" s="27"/>
      <c r="C13" s="27"/>
      <c r="D13" s="27"/>
      <c r="E13" s="27"/>
      <c r="F13" s="27"/>
      <c r="G13" s="27"/>
      <c r="H13" s="67"/>
    </row>
    <row r="14" spans="1:9" x14ac:dyDescent="0.25">
      <c r="A14" s="9"/>
      <c r="B14" s="10"/>
      <c r="C14" s="10"/>
      <c r="D14" s="10"/>
      <c r="E14" s="10"/>
      <c r="F14" s="10"/>
      <c r="G14" s="10"/>
      <c r="H14" s="11"/>
    </row>
    <row r="15" spans="1:9" ht="21.75" customHeight="1" x14ac:dyDescent="0.25">
      <c r="A15" s="12" t="s">
        <v>81</v>
      </c>
      <c r="B15" s="10"/>
      <c r="C15" s="29"/>
      <c r="D15" s="10"/>
      <c r="E15" s="14">
        <f>IF(C15=0,,IF(C15=1,G15*INDEX(OptReg,C15,2),((INDEX(OptReg,C15,2)+INDEX(OptReg,C15,3))*(B12+B13+D12+D13+F12+F13))+(INDEX(OptReg,C15,2)*(C12+C13+E12+E13+G12+G13))))</f>
        <v>0</v>
      </c>
      <c r="F15" s="10" t="str">
        <f>IF(C15=1,"Aantal spelers","")</f>
        <v/>
      </c>
      <c r="G15" s="28"/>
      <c r="H15" s="11"/>
    </row>
    <row r="16" spans="1:9" ht="21.75" customHeight="1" x14ac:dyDescent="0.25">
      <c r="A16" s="12" t="s">
        <v>82</v>
      </c>
      <c r="B16" s="10"/>
      <c r="C16" s="29"/>
      <c r="D16" s="10"/>
      <c r="E16" s="14">
        <f>IF(C15=0,,IF(C16&gt;1,SUM(B12:G13)*INDEX(OptInscrip,C15,4)+((B12+B13+D12+D13+F12+F13)*INDEX(OptInscrip,C15,3)),0)+IF(C16=3,SUM(B12:G13)*INDEX(OptInscrip,C15,5)+((B12+B13+D12+D13+F12+F13)*INDEX(OptInscrip,C15,3)),0))</f>
        <v>0</v>
      </c>
      <c r="F16" s="10"/>
      <c r="G16" s="10"/>
      <c r="H16" s="11"/>
    </row>
    <row r="17" spans="1:8" ht="21.75" customHeight="1" x14ac:dyDescent="0.25">
      <c r="A17" s="12" t="s">
        <v>108</v>
      </c>
      <c r="B17" s="10"/>
      <c r="C17" s="28"/>
      <c r="D17" s="15">
        <f>$C$28</f>
        <v>14</v>
      </c>
      <c r="E17" s="14">
        <f>C17*$C$28</f>
        <v>0</v>
      </c>
      <c r="F17" s="10"/>
      <c r="G17" s="10"/>
      <c r="H17" s="11"/>
    </row>
    <row r="18" spans="1:8" ht="21.75" customHeight="1" x14ac:dyDescent="0.25">
      <c r="A18" s="12" t="s">
        <v>107</v>
      </c>
      <c r="B18" s="10"/>
      <c r="C18" s="28"/>
      <c r="D18" s="15">
        <f>$C$28</f>
        <v>14</v>
      </c>
      <c r="E18" s="14">
        <f>C18*$C$28</f>
        <v>0</v>
      </c>
      <c r="F18" s="10"/>
      <c r="G18" s="10"/>
      <c r="H18" s="11"/>
    </row>
    <row r="19" spans="1:8" ht="21.75" customHeight="1" thickBot="1" x14ac:dyDescent="0.3">
      <c r="A19" s="12" t="s">
        <v>83</v>
      </c>
      <c r="B19" s="10"/>
      <c r="C19" s="29"/>
      <c r="D19" s="16"/>
      <c r="E19" s="14">
        <f>IF(C19=1,200,IF(C19=3,-50,0))</f>
        <v>0</v>
      </c>
      <c r="F19" s="10"/>
      <c r="G19" s="10"/>
      <c r="H19" s="11"/>
    </row>
    <row r="20" spans="1:8" ht="22.5" customHeight="1" x14ac:dyDescent="0.25">
      <c r="A20" s="9"/>
      <c r="B20" s="10"/>
      <c r="C20" s="13"/>
      <c r="D20" s="10"/>
      <c r="E20" s="8">
        <f>SUM(E15:E19)</f>
        <v>0</v>
      </c>
      <c r="F20" s="10"/>
      <c r="G20" s="10"/>
      <c r="H20" s="11"/>
    </row>
    <row r="21" spans="1:8" x14ac:dyDescent="0.25">
      <c r="A21" s="9"/>
      <c r="B21" s="10"/>
      <c r="C21" s="10"/>
      <c r="D21" s="10"/>
      <c r="E21" s="10"/>
      <c r="F21" s="10"/>
      <c r="G21" s="10"/>
      <c r="H21" s="11"/>
    </row>
    <row r="22" spans="1:8" x14ac:dyDescent="0.25">
      <c r="A22" s="9"/>
      <c r="B22" s="10"/>
      <c r="C22" s="10"/>
      <c r="D22" s="10"/>
      <c r="E22" s="10"/>
      <c r="F22" s="10"/>
      <c r="G22" s="10"/>
      <c r="H22" s="11"/>
    </row>
    <row r="23" spans="1:8" ht="47.25" x14ac:dyDescent="0.25">
      <c r="A23" s="9"/>
      <c r="B23" s="10"/>
      <c r="C23" s="10"/>
      <c r="D23" s="24" t="s">
        <v>22</v>
      </c>
      <c r="E23" s="24" t="s">
        <v>105</v>
      </c>
      <c r="F23" s="24" t="s">
        <v>106</v>
      </c>
      <c r="G23" s="10"/>
      <c r="H23" s="11"/>
    </row>
    <row r="24" spans="1:8" x14ac:dyDescent="0.25">
      <c r="A24" s="9"/>
      <c r="B24" s="17" t="s">
        <v>15</v>
      </c>
      <c r="C24" s="18">
        <f>'Fiche Inscription'!C22</f>
        <v>55</v>
      </c>
      <c r="D24" s="18"/>
      <c r="E24" s="18"/>
      <c r="F24" s="18"/>
      <c r="G24" s="10"/>
      <c r="H24" s="11"/>
    </row>
    <row r="25" spans="1:8" x14ac:dyDescent="0.25">
      <c r="A25" s="9"/>
      <c r="B25" s="17" t="s">
        <v>12</v>
      </c>
      <c r="C25" s="18">
        <f>'Fiche Inscription'!C23</f>
        <v>105</v>
      </c>
      <c r="D25" s="18">
        <f>'Fiche Inscription'!D23</f>
        <v>25</v>
      </c>
      <c r="E25" s="18">
        <f>'Fiche Inscription'!E23</f>
        <v>35</v>
      </c>
      <c r="F25" s="18">
        <f>'Fiche Inscription'!F23</f>
        <v>45</v>
      </c>
      <c r="G25" s="10"/>
      <c r="H25" s="11"/>
    </row>
    <row r="26" spans="1:8" x14ac:dyDescent="0.25">
      <c r="A26" s="9"/>
      <c r="B26" s="17" t="s">
        <v>13</v>
      </c>
      <c r="C26" s="18">
        <f>'Fiche Inscription'!C24</f>
        <v>90</v>
      </c>
      <c r="D26" s="18">
        <f>'Fiche Inscription'!D24</f>
        <v>20</v>
      </c>
      <c r="E26" s="18">
        <f>'Fiche Inscription'!E24</f>
        <v>25</v>
      </c>
      <c r="F26" s="18">
        <f>'Fiche Inscription'!F24</f>
        <v>25</v>
      </c>
      <c r="G26" s="10"/>
      <c r="H26" s="11"/>
    </row>
    <row r="27" spans="1:8" x14ac:dyDescent="0.25">
      <c r="A27" s="9"/>
      <c r="B27" s="17" t="s">
        <v>14</v>
      </c>
      <c r="C27" s="18">
        <f>'Fiche Inscription'!C25</f>
        <v>80</v>
      </c>
      <c r="D27" s="18">
        <f>'Fiche Inscription'!D25</f>
        <v>20</v>
      </c>
      <c r="E27" s="18">
        <f>'Fiche Inscription'!E25</f>
        <v>25</v>
      </c>
      <c r="F27" s="18">
        <f>'Fiche Inscription'!F25</f>
        <v>25</v>
      </c>
      <c r="G27" s="10"/>
      <c r="H27" s="11"/>
    </row>
    <row r="28" spans="1:8" x14ac:dyDescent="0.25">
      <c r="A28" s="9"/>
      <c r="B28" s="17" t="s">
        <v>57</v>
      </c>
      <c r="C28" s="18">
        <f>'Fiche Inscription'!C26</f>
        <v>14</v>
      </c>
      <c r="D28" s="18"/>
      <c r="E28" s="18"/>
      <c r="F28" s="10"/>
      <c r="G28" s="10"/>
      <c r="H28" s="11"/>
    </row>
    <row r="29" spans="1:8" ht="18" customHeight="1" x14ac:dyDescent="0.25">
      <c r="A29" s="94" t="s">
        <v>104</v>
      </c>
      <c r="B29" s="95"/>
      <c r="C29" s="95"/>
      <c r="D29" s="95"/>
      <c r="E29" s="95"/>
      <c r="F29" s="95"/>
      <c r="G29" s="95"/>
      <c r="H29" s="96"/>
    </row>
    <row r="30" spans="1:8" ht="15.75" customHeight="1" x14ac:dyDescent="0.25">
      <c r="A30" s="94"/>
      <c r="B30" s="95"/>
      <c r="C30" s="95"/>
      <c r="D30" s="95"/>
      <c r="E30" s="95"/>
      <c r="F30" s="95"/>
      <c r="G30" s="95"/>
      <c r="H30" s="96"/>
    </row>
    <row r="31" spans="1:8" x14ac:dyDescent="0.25">
      <c r="A31" s="9"/>
      <c r="B31" s="10"/>
      <c r="C31" s="10"/>
      <c r="D31" s="10"/>
      <c r="E31" s="10"/>
      <c r="F31" s="10"/>
      <c r="G31" s="10"/>
      <c r="H31" s="11"/>
    </row>
    <row r="32" spans="1:8" ht="18.75" x14ac:dyDescent="0.25">
      <c r="A32" s="64" t="str">
        <f>CONCATENATE("Stuur ingevulde fiche terug naar IJN@frbtt-namur.be ten laatste op 15 september ", YEAR(I1))</f>
        <v>Stuur ingevulde fiche terug naar IJN@frbtt-namur.be ten laatste op 15 september 2026</v>
      </c>
      <c r="B32" s="65"/>
      <c r="C32" s="65"/>
      <c r="D32" s="65"/>
      <c r="E32" s="65"/>
      <c r="F32" s="65"/>
      <c r="G32" s="65"/>
      <c r="H32" s="66"/>
    </row>
    <row r="33" spans="1:8" ht="18.75" x14ac:dyDescent="0.25">
      <c r="A33" s="20"/>
      <c r="B33" s="10"/>
      <c r="C33" s="10"/>
      <c r="D33" s="10"/>
      <c r="E33" s="10"/>
      <c r="F33" s="10"/>
      <c r="G33" s="10"/>
      <c r="H33" s="11"/>
    </row>
    <row r="34" spans="1:8" ht="18.75" x14ac:dyDescent="0.25">
      <c r="A34" s="20"/>
      <c r="B34" s="10"/>
      <c r="C34" s="10"/>
      <c r="D34" s="10"/>
      <c r="E34" s="10"/>
      <c r="F34" s="10"/>
      <c r="G34" s="10"/>
      <c r="H34" s="11"/>
    </row>
    <row r="35" spans="1:8" ht="18.75" x14ac:dyDescent="0.25">
      <c r="A35" s="20"/>
      <c r="B35" s="10"/>
      <c r="C35" s="10"/>
      <c r="D35" s="10"/>
      <c r="E35" s="10"/>
      <c r="F35" s="10"/>
      <c r="G35" s="10"/>
      <c r="H35" s="11"/>
    </row>
    <row r="36" spans="1:8" ht="18.75" x14ac:dyDescent="0.25">
      <c r="A36" s="20"/>
      <c r="B36" s="10"/>
      <c r="C36" s="10"/>
      <c r="D36" s="10"/>
      <c r="E36" s="10"/>
      <c r="F36" s="10"/>
      <c r="G36" s="10"/>
      <c r="H36" s="11"/>
    </row>
    <row r="37" spans="1:8" ht="18.75" x14ac:dyDescent="0.25">
      <c r="A37" s="20"/>
      <c r="B37" s="10"/>
      <c r="C37" s="10"/>
      <c r="D37" s="10"/>
      <c r="E37" s="10"/>
      <c r="F37" s="10"/>
      <c r="G37" s="10"/>
      <c r="H37" s="11"/>
    </row>
    <row r="38" spans="1:8" ht="18.75" x14ac:dyDescent="0.25">
      <c r="A38" s="20"/>
      <c r="B38" s="10"/>
      <c r="C38" s="10"/>
      <c r="D38" s="10"/>
      <c r="E38" s="10"/>
      <c r="F38" s="10"/>
      <c r="G38" s="10"/>
      <c r="H38" s="11"/>
    </row>
    <row r="39" spans="1:8" ht="18.75" x14ac:dyDescent="0.25">
      <c r="A39" s="20"/>
      <c r="B39" s="10"/>
      <c r="C39" s="10"/>
      <c r="D39" s="10"/>
      <c r="E39" s="10"/>
      <c r="F39" s="10"/>
      <c r="G39" s="10"/>
      <c r="H39" s="11"/>
    </row>
    <row r="40" spans="1:8" ht="16.5" thickBot="1" x14ac:dyDescent="0.3">
      <c r="A40" s="21"/>
      <c r="B40" s="22"/>
      <c r="C40" s="22"/>
      <c r="D40" s="22"/>
      <c r="E40" s="22"/>
      <c r="F40" s="22"/>
      <c r="G40" s="22"/>
      <c r="H40" s="23"/>
    </row>
  </sheetData>
  <sheetProtection algorithmName="SHA-512" hashValue="DbRmhEpVTLKMKoKarUgFn5LizorsoDr0n9ZaybpQsCn8E/JzgiGP1OpuZVjy2TuniHODewrA/cH9x52MThoXjA==" saltValue="0b3QkXtJHyBOgwtT3ahD5Q==" spinCount="100000" sheet="1" objects="1" scenarios="1" selectLockedCells="1"/>
  <mergeCells count="22">
    <mergeCell ref="A32:H32"/>
    <mergeCell ref="A10:A11"/>
    <mergeCell ref="B10:C10"/>
    <mergeCell ref="D10:E10"/>
    <mergeCell ref="F10:G10"/>
    <mergeCell ref="H10:H11"/>
    <mergeCell ref="H12:H13"/>
    <mergeCell ref="A29:H30"/>
    <mergeCell ref="A7:D7"/>
    <mergeCell ref="E7:H7"/>
    <mergeCell ref="A8:C9"/>
    <mergeCell ref="D8:D9"/>
    <mergeCell ref="E8:E9"/>
    <mergeCell ref="F8:H8"/>
    <mergeCell ref="F9:H9"/>
    <mergeCell ref="B1:G1"/>
    <mergeCell ref="A3:H3"/>
    <mergeCell ref="A4:H4"/>
    <mergeCell ref="A5:H5"/>
    <mergeCell ref="A6:D6"/>
    <mergeCell ref="E6:H6"/>
    <mergeCell ref="B2:G2"/>
  </mergeCells>
  <conditionalFormatting sqref="G15">
    <cfRule type="expression" dxfId="0" priority="1">
      <formula>IF(C15=1,FALSE,TRUE)</formula>
    </cfRule>
  </conditionalFormatting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9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Drop Down 1">
              <controlPr defaultSize="0" autoLine="0" autoPict="0">
                <anchor moveWithCells="1">
                  <from>
                    <xdr:col>2</xdr:col>
                    <xdr:colOff>9525</xdr:colOff>
                    <xdr:row>15</xdr:row>
                    <xdr:rowOff>57150</xdr:rowOff>
                  </from>
                  <to>
                    <xdr:col>3</xdr:col>
                    <xdr:colOff>285750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Drop Down 2">
              <controlPr defaultSize="0" autoLine="0" autoPict="0">
                <anchor moveWithCells="1">
                  <from>
                    <xdr:col>2</xdr:col>
                    <xdr:colOff>9525</xdr:colOff>
                    <xdr:row>18</xdr:row>
                    <xdr:rowOff>57150</xdr:rowOff>
                  </from>
                  <to>
                    <xdr:col>3</xdr:col>
                    <xdr:colOff>66675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6" name="Drop Down 3">
              <controlPr defaultSize="0" autoLine="0" autoPict="0">
                <anchor moveWithCells="1">
                  <from>
                    <xdr:col>2</xdr:col>
                    <xdr:colOff>9525</xdr:colOff>
                    <xdr:row>14</xdr:row>
                    <xdr:rowOff>57150</xdr:rowOff>
                  </from>
                  <to>
                    <xdr:col>3</xdr:col>
                    <xdr:colOff>66675</xdr:colOff>
                    <xdr:row>14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15</vt:i4>
      </vt:variant>
    </vt:vector>
  </HeadingPairs>
  <TitlesOfParts>
    <vt:vector size="19" baseType="lpstr">
      <vt:lpstr>Fiche Inscription</vt:lpstr>
      <vt:lpstr>Entry form</vt:lpstr>
      <vt:lpstr>Anmeldungsformular</vt:lpstr>
      <vt:lpstr>inschrijfformulier</vt:lpstr>
      <vt:lpstr>Anmeldungsformular!Night</vt:lpstr>
      <vt:lpstr>inschrijfformulier!Night</vt:lpstr>
      <vt:lpstr>Night</vt:lpstr>
      <vt:lpstr>'Fiche Inscription'!Nuits</vt:lpstr>
      <vt:lpstr>Anmeldungsformular!OptInscrip</vt:lpstr>
      <vt:lpstr>'Entry form'!OptInscrip</vt:lpstr>
      <vt:lpstr>'Fiche Inscription'!OptInscrip</vt:lpstr>
      <vt:lpstr>inschrijfformulier!OptInscrip</vt:lpstr>
      <vt:lpstr>Anmeldungsformular!OptReg</vt:lpstr>
      <vt:lpstr>inschrijfformulier!OptReg</vt:lpstr>
      <vt:lpstr>OptReg</vt:lpstr>
      <vt:lpstr>Anmeldungsformular!Umpire</vt:lpstr>
      <vt:lpstr>'Fiche Inscription'!Umpire</vt:lpstr>
      <vt:lpstr>inschrijfformulier!Umpire</vt:lpstr>
      <vt:lpstr>Umpire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Simonin</dc:creator>
  <cp:lastModifiedBy>Pascal NOEL</cp:lastModifiedBy>
  <cp:lastPrinted>2024-06-01T14:01:32Z</cp:lastPrinted>
  <dcterms:created xsi:type="dcterms:W3CDTF">2015-02-02T14:32:35Z</dcterms:created>
  <dcterms:modified xsi:type="dcterms:W3CDTF">2026-07-04T13:52:32Z</dcterms:modified>
</cp:coreProperties>
</file>